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ct\EPAR\Final Deliverables\242_Marketable_Surplus_20140108\"/>
    </mc:Choice>
  </mc:AlternateContent>
  <bookViews>
    <workbookView xWindow="0" yWindow="0" windowWidth="26850" windowHeight="8625"/>
  </bookViews>
  <sheets>
    <sheet name="Cover Page" sheetId="7" r:id="rId1"/>
    <sheet name="Weighted Cleaned All HHs" sheetId="6" r:id="rId2"/>
    <sheet name="Weighted Cleaned" sheetId="4" r:id="rId3"/>
    <sheet name="Weighted" sheetId="5" r:id="rId4"/>
    <sheet name="Raw" sheetId="2" r:id="rId5"/>
  </sheets>
  <calcPr calcId="162913"/>
</workbook>
</file>

<file path=xl/calcChain.xml><?xml version="1.0" encoding="utf-8"?>
<calcChain xmlns="http://schemas.openxmlformats.org/spreadsheetml/2006/main">
  <c r="Q3" i="6" l="1"/>
  <c r="D3" i="6" s="1"/>
  <c r="F3" i="6" s="1"/>
  <c r="Q4" i="6"/>
  <c r="D4" i="6" s="1"/>
  <c r="F4" i="6" s="1"/>
  <c r="Q5" i="6"/>
  <c r="D5" i="6" s="1"/>
  <c r="F5" i="6" s="1"/>
  <c r="Q6" i="6"/>
  <c r="D6" i="6" s="1"/>
  <c r="F6" i="6" s="1"/>
  <c r="Q7" i="6"/>
  <c r="D7" i="6" s="1"/>
  <c r="F7" i="6" s="1"/>
  <c r="Q8" i="6"/>
  <c r="D8" i="6" s="1"/>
  <c r="F8" i="6" s="1"/>
  <c r="Q9" i="6"/>
  <c r="D9" i="6" s="1"/>
  <c r="F9" i="6" s="1"/>
  <c r="Q10" i="6"/>
  <c r="D10" i="6" s="1"/>
  <c r="F10" i="6" s="1"/>
  <c r="Q11" i="6"/>
  <c r="D11" i="6" s="1"/>
  <c r="F11" i="6" s="1"/>
  <c r="Q12" i="6"/>
  <c r="D12" i="6" s="1"/>
  <c r="F12" i="6" s="1"/>
  <c r="Q13" i="6"/>
  <c r="D13" i="6" s="1"/>
  <c r="F13" i="6" s="1"/>
  <c r="Q14" i="6"/>
  <c r="D14" i="6" s="1"/>
  <c r="F14" i="6" s="1"/>
  <c r="Q15" i="6"/>
  <c r="D15" i="6" s="1"/>
  <c r="F15" i="6" s="1"/>
  <c r="Q16" i="6"/>
  <c r="D16" i="6" s="1"/>
  <c r="F16" i="6" s="1"/>
  <c r="Q17" i="6"/>
  <c r="D17" i="6" s="1"/>
  <c r="F17" i="6" s="1"/>
  <c r="Q18" i="6"/>
  <c r="D18" i="6" s="1"/>
  <c r="F18" i="6" s="1"/>
  <c r="Q19" i="6"/>
  <c r="D19" i="6" s="1"/>
  <c r="F19" i="6" s="1"/>
  <c r="Q20" i="6"/>
  <c r="D20" i="6" s="1"/>
  <c r="F20" i="6" s="1"/>
  <c r="Q21" i="6"/>
  <c r="D21" i="6" s="1"/>
  <c r="F21" i="6" s="1"/>
  <c r="Q2" i="6"/>
  <c r="D2" i="6" s="1"/>
  <c r="F2" i="6" s="1"/>
  <c r="P3" i="6"/>
  <c r="C3" i="6" s="1"/>
  <c r="E3" i="6" s="1"/>
  <c r="P4" i="6"/>
  <c r="C4" i="6" s="1"/>
  <c r="E4" i="6" s="1"/>
  <c r="P5" i="6"/>
  <c r="C5" i="6" s="1"/>
  <c r="E5" i="6" s="1"/>
  <c r="P6" i="6"/>
  <c r="C6" i="6" s="1"/>
  <c r="E6" i="6" s="1"/>
  <c r="P7" i="6"/>
  <c r="C7" i="6" s="1"/>
  <c r="E7" i="6" s="1"/>
  <c r="P8" i="6"/>
  <c r="C8" i="6" s="1"/>
  <c r="E8" i="6" s="1"/>
  <c r="P9" i="6"/>
  <c r="C9" i="6" s="1"/>
  <c r="E9" i="6" s="1"/>
  <c r="P10" i="6"/>
  <c r="C10" i="6" s="1"/>
  <c r="E10" i="6" s="1"/>
  <c r="P11" i="6"/>
  <c r="C11" i="6" s="1"/>
  <c r="E11" i="6" s="1"/>
  <c r="P12" i="6"/>
  <c r="C12" i="6" s="1"/>
  <c r="E12" i="6" s="1"/>
  <c r="P13" i="6"/>
  <c r="C13" i="6" s="1"/>
  <c r="E13" i="6" s="1"/>
  <c r="P14" i="6"/>
  <c r="C14" i="6" s="1"/>
  <c r="E14" i="6" s="1"/>
  <c r="P15" i="6"/>
  <c r="C15" i="6" s="1"/>
  <c r="E15" i="6" s="1"/>
  <c r="P16" i="6"/>
  <c r="C16" i="6" s="1"/>
  <c r="E16" i="6" s="1"/>
  <c r="P17" i="6"/>
  <c r="C17" i="6" s="1"/>
  <c r="E17" i="6" s="1"/>
  <c r="P18" i="6"/>
  <c r="C18" i="6" s="1"/>
  <c r="E18" i="6" s="1"/>
  <c r="P19" i="6"/>
  <c r="C19" i="6" s="1"/>
  <c r="E19" i="6" s="1"/>
  <c r="P20" i="6"/>
  <c r="C20" i="6" s="1"/>
  <c r="E20" i="6" s="1"/>
  <c r="P21" i="6"/>
  <c r="C21" i="6" s="1"/>
  <c r="E21" i="6" s="1"/>
  <c r="P2" i="6"/>
  <c r="C2" i="6" s="1"/>
  <c r="E2" i="6" s="1"/>
  <c r="H21" i="6" l="1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F13" i="5" l="1"/>
  <c r="F14" i="5"/>
  <c r="F15" i="5"/>
  <c r="F16" i="5"/>
  <c r="F17" i="5"/>
  <c r="F18" i="5"/>
  <c r="F19" i="5"/>
  <c r="F20" i="5"/>
  <c r="F21" i="5"/>
  <c r="F12" i="5"/>
  <c r="F11" i="5"/>
  <c r="F10" i="5"/>
  <c r="F9" i="5"/>
  <c r="F8" i="5"/>
  <c r="F7" i="5"/>
  <c r="F6" i="5"/>
  <c r="F5" i="5"/>
  <c r="F4" i="5"/>
  <c r="F3" i="5"/>
  <c r="F2" i="5"/>
  <c r="F12" i="4"/>
  <c r="F13" i="4"/>
  <c r="F14" i="4"/>
  <c r="F15" i="4"/>
  <c r="F16" i="4"/>
  <c r="F17" i="4"/>
  <c r="F18" i="4"/>
  <c r="F19" i="4"/>
  <c r="F20" i="4"/>
  <c r="F21" i="4"/>
  <c r="F11" i="4"/>
  <c r="F10" i="4"/>
  <c r="F9" i="4"/>
  <c r="F8" i="4"/>
  <c r="F7" i="4"/>
  <c r="F6" i="4"/>
  <c r="F5" i="4"/>
  <c r="F4" i="4"/>
  <c r="F3" i="4"/>
  <c r="F2" i="4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" i="2"/>
</calcChain>
</file>

<file path=xl/sharedStrings.xml><?xml version="1.0" encoding="utf-8"?>
<sst xmlns="http://schemas.openxmlformats.org/spreadsheetml/2006/main" count="179" uniqueCount="61">
  <si>
    <t>Crop</t>
  </si>
  <si>
    <t>Year</t>
  </si>
  <si>
    <t>Maize</t>
  </si>
  <si>
    <t>Paddy</t>
  </si>
  <si>
    <t>Sorghum</t>
  </si>
  <si>
    <t>Millet</t>
  </si>
  <si>
    <t>Beans</t>
  </si>
  <si>
    <t>Cowpeas</t>
  </si>
  <si>
    <t>Sweet Potatoes</t>
  </si>
  <si>
    <t>Yams</t>
  </si>
  <si>
    <t>Groundnuts</t>
  </si>
  <si>
    <t>Cassava</t>
  </si>
  <si>
    <t>Number of Households Selling Crop</t>
  </si>
  <si>
    <t>Number of Households Producing Crop</t>
  </si>
  <si>
    <t>Total Number of Households Producing Any Crop</t>
  </si>
  <si>
    <t>Weighted Average Price per Kilo</t>
  </si>
  <si>
    <t>Unweighted Value of Crops Sold</t>
  </si>
  <si>
    <t>Average Price</t>
  </si>
  <si>
    <t>Weighted Average Value Sold</t>
  </si>
  <si>
    <t>Weighted Average Value Sold / Weighted Average Amount Sold</t>
  </si>
  <si>
    <t>Notes</t>
  </si>
  <si>
    <t>Highest value of quantity produced is recorded at 46000 while quantity sold includes 18 observations over 46000.</t>
  </si>
  <si>
    <t>Highest value of quantity produced is recorded at 38000 while quantity sold includes 2 observations over 38000.</t>
  </si>
  <si>
    <t>Highest value of quantity sold is 42000 with the next highest value at 770.</t>
  </si>
  <si>
    <t xml:space="preserve">Quantity sold has more observations at highest values than quantity produced. </t>
  </si>
  <si>
    <t>Number of Households without Harvest</t>
  </si>
  <si>
    <t>Number of Households Producing Crop Including Households without Harvest</t>
  </si>
  <si>
    <t>Total Number of Agricultural Households</t>
  </si>
  <si>
    <t>Weighted Average Amount Sold (kg)</t>
  </si>
  <si>
    <t>Weighted Average Amount Produced  (kg)</t>
  </si>
  <si>
    <t>Quantity Produced (kg)</t>
  </si>
  <si>
    <t>Quantity Sold (kg)</t>
  </si>
  <si>
    <t>*Weighted average amount produced values contain households that did not harvest any of their crop due to destruction, except cassava which does report a reason for not harvesting any crop</t>
  </si>
  <si>
    <t>All values reported in 2008 US dollars.</t>
  </si>
  <si>
    <t>All amounts reported in kilos.</t>
  </si>
  <si>
    <t xml:space="preserve">Observations which reported crop amount sold over 150% of reported amount of crop produced are not included </t>
  </si>
  <si>
    <t>No survey weights applied and no data cleaning for these values</t>
  </si>
  <si>
    <t>Applied survey weights without data cleaning to obtain these values</t>
  </si>
  <si>
    <t>Applied survey weights with data cleaning to obtain these values</t>
  </si>
  <si>
    <t>Applied survey weights with data cleaning and included households with zero quantity harvested to obtain these values</t>
  </si>
  <si>
    <t>Weighted Proportion of Crop-Producing Households</t>
  </si>
  <si>
    <t>Total Sample of Households</t>
  </si>
  <si>
    <t>2008/09</t>
  </si>
  <si>
    <t>2010/11</t>
  </si>
  <si>
    <t>Weighted Proportion of Crop-Selling Households</t>
  </si>
  <si>
    <t>Estimated Total Number of Households in Tanzania**</t>
  </si>
  <si>
    <r>
      <t xml:space="preserve">**Linear extrapolation from Tanzanian National Bureau of Statistics 2012 Population and Housing Census Report </t>
    </r>
    <r>
      <rPr>
        <sz val="9"/>
        <color rgb="FF0070C0"/>
        <rFont val="Trebuchet MS"/>
        <family val="2"/>
      </rPr>
      <t>http://www.nbs.go.tz/sensa/PDF/Census%20General%20Report%20-%2029%20March%202013_Combined_Final%20for%20Printing.pdf</t>
    </r>
  </si>
  <si>
    <t>Estimated Total Number of Crop-Producing Households in Tanzania</t>
  </si>
  <si>
    <t>Estimated Total Number of Crop-Selling Households in Tanzania</t>
  </si>
  <si>
    <t>Total Estimate of Crop Sold in Tanzania (kg)</t>
  </si>
  <si>
    <t>Total Estimate of Crop Produced in Tanzania (kg)</t>
  </si>
  <si>
    <t>Total Estimate of Crop Sold in Tanzania (MT)</t>
  </si>
  <si>
    <t>Total Estimate of Crop Produced in Tanzania (MT)</t>
  </si>
  <si>
    <t>FAOSTAT Production Estimate (MT)***</t>
  </si>
  <si>
    <r>
      <t xml:space="preserve">***FAOSTAT data from </t>
    </r>
    <r>
      <rPr>
        <sz val="9"/>
        <color rgb="FF0070C0"/>
        <rFont val="Trebuchet MS"/>
        <family val="2"/>
      </rPr>
      <t>http://faostat.fao.org/site/339/default.aspx</t>
    </r>
  </si>
  <si>
    <t>Weighted Average Amount Sold per Household (kg)</t>
  </si>
  <si>
    <t>Weighted Average Amount Produced per Household* (kg)</t>
  </si>
  <si>
    <t>Professor Leigh Anderson, Principal Investigator
Associate Professor Mary Kay Gugerty, Principal Investigator</t>
  </si>
  <si>
    <t>Alice Golenko
C. Leigh Anderson &amp; Mary Kay Gugerty</t>
  </si>
  <si>
    <r>
      <rPr>
        <b/>
        <sz val="10"/>
        <color theme="1"/>
        <rFont val="Trebuchet MS"/>
        <family val="2"/>
      </rPr>
      <t>Marketable Surplus Background</t>
    </r>
    <r>
      <rPr>
        <sz val="10"/>
        <color rgb="FFFF0000"/>
        <rFont val="Trebuchet MS"/>
        <family val="2"/>
      </rPr>
      <t xml:space="preserve">
</t>
    </r>
    <r>
      <rPr>
        <sz val="10"/>
        <rFont val="Trebuchet MS"/>
        <family val="2"/>
      </rPr>
      <t>EPAR Research Brief #242</t>
    </r>
  </si>
  <si>
    <r>
      <rPr>
        <b/>
        <sz val="10"/>
        <color theme="1"/>
        <rFont val="Trebuchet MS"/>
        <family val="2"/>
      </rPr>
      <t>Suggested Citation:</t>
    </r>
    <r>
      <rPr>
        <sz val="10"/>
        <color theme="1"/>
        <rFont val="Trebuchet MS"/>
        <family val="2"/>
      </rPr>
      <t xml:space="preserve"> Evans School Policy Analysis and Research Group (EPAR) (2014). Marketable Surplus Background Review Framework and Results Coding. Seattle: University of Washington.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</si>
</sst>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rgb="FFFF0000"/>
      <name val="Trebuchet MS"/>
      <family val="2"/>
    </font>
    <font>
      <sz val="9"/>
      <name val="Trebuchet MS"/>
      <family val="2"/>
    </font>
    <font>
      <sz val="9"/>
      <color rgb="FF0070C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2" xfId="0" applyFont="1" applyBorder="1"/>
    <xf numFmtId="0" fontId="4" fillId="0" borderId="0" xfId="0" applyFont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1" xfId="0" applyFont="1" applyBorder="1"/>
    <xf numFmtId="0" fontId="2" fillId="0" borderId="3" xfId="0" applyFont="1" applyBorder="1"/>
    <xf numFmtId="0" fontId="3" fillId="0" borderId="4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4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4" fontId="2" fillId="0" borderId="0" xfId="1" applyFont="1" applyFill="1" applyAlignment="1">
      <alignment horizontal="center" wrapText="1"/>
    </xf>
    <xf numFmtId="44" fontId="2" fillId="0" borderId="0" xfId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1" xfId="1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2" applyNumberFormat="1" applyFont="1"/>
    <xf numFmtId="10" fontId="2" fillId="0" borderId="0" xfId="3" applyNumberFormat="1" applyFont="1" applyFill="1" applyBorder="1" applyAlignment="1">
      <alignment horizontal="center" wrapText="1"/>
    </xf>
    <xf numFmtId="10" fontId="0" fillId="0" borderId="0" xfId="3" applyNumberFormat="1" applyFont="1"/>
    <xf numFmtId="0" fontId="2" fillId="0" borderId="1" xfId="0" applyFont="1" applyFill="1" applyBorder="1" applyAlignment="1">
      <alignment horizontal="center" wrapText="1"/>
    </xf>
    <xf numFmtId="10" fontId="0" fillId="0" borderId="1" xfId="3" applyNumberFormat="1" applyFont="1" applyBorder="1"/>
    <xf numFmtId="10" fontId="2" fillId="0" borderId="1" xfId="3" applyNumberFormat="1" applyFont="1" applyFill="1" applyBorder="1" applyAlignment="1">
      <alignment horizontal="center" wrapText="1"/>
    </xf>
    <xf numFmtId="165" fontId="0" fillId="0" borderId="1" xfId="2" applyNumberFormat="1" applyFont="1" applyBorder="1"/>
    <xf numFmtId="164" fontId="0" fillId="0" borderId="1" xfId="0" applyNumberFormat="1" applyBorder="1"/>
    <xf numFmtId="43" fontId="0" fillId="0" borderId="0" xfId="0" applyNumberFormat="1"/>
    <xf numFmtId="43" fontId="0" fillId="0" borderId="1" xfId="0" applyNumberFormat="1" applyBorder="1"/>
    <xf numFmtId="43" fontId="2" fillId="2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44" fontId="2" fillId="2" borderId="0" xfId="1" applyFont="1" applyFill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Alignment="1">
      <alignment horizontal="center"/>
    </xf>
    <xf numFmtId="0" fontId="8" fillId="3" borderId="0" xfId="0" applyFont="1" applyFill="1"/>
    <xf numFmtId="0" fontId="8" fillId="0" borderId="0" xfId="0" applyFont="1" applyFill="1"/>
    <xf numFmtId="0" fontId="8" fillId="0" borderId="0" xfId="0" applyFont="1"/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wrapText="1"/>
    </xf>
    <xf numFmtId="166" fontId="8" fillId="3" borderId="0" xfId="0" applyNumberFormat="1" applyFont="1" applyFill="1"/>
    <xf numFmtId="0" fontId="8" fillId="3" borderId="0" xfId="0" applyFont="1" applyFill="1" applyAlignment="1">
      <alignment horizontal="center"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3</xdr:col>
      <xdr:colOff>19050</xdr:colOff>
      <xdr:row>6</xdr:row>
      <xdr:rowOff>63607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9550"/>
          <a:ext cx="7934325" cy="997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B13" sqref="B13:C13"/>
    </sheetView>
  </sheetViews>
  <sheetFormatPr defaultRowHeight="15" x14ac:dyDescent="0.3"/>
  <cols>
    <col min="1" max="1" width="9.140625" style="80"/>
    <col min="2" max="2" width="61.28515625" style="80" customWidth="1"/>
    <col min="3" max="3" width="50" style="80" customWidth="1"/>
    <col min="4" max="4" width="117.42578125" style="79" customWidth="1"/>
    <col min="5" max="7" width="9.140625" style="79"/>
    <col min="8" max="12" width="9.140625" style="79" customWidth="1"/>
    <col min="13" max="13" width="9.140625" style="79"/>
    <col min="14" max="16384" width="9.140625" style="80"/>
  </cols>
  <sheetData>
    <row r="1" spans="1:4" x14ac:dyDescent="0.3">
      <c r="A1" s="78"/>
      <c r="B1" s="78"/>
      <c r="C1" s="78"/>
      <c r="D1" s="78"/>
    </row>
    <row r="2" spans="1:4" x14ac:dyDescent="0.3">
      <c r="A2" s="78"/>
      <c r="B2" s="78"/>
      <c r="C2" s="78"/>
      <c r="D2" s="78"/>
    </row>
    <row r="3" spans="1:4" x14ac:dyDescent="0.3">
      <c r="A3" s="78"/>
      <c r="B3" s="78"/>
      <c r="C3" s="78"/>
      <c r="D3" s="78"/>
    </row>
    <row r="4" spans="1:4" x14ac:dyDescent="0.3">
      <c r="A4" s="78"/>
      <c r="B4" s="78"/>
      <c r="C4" s="78"/>
      <c r="D4" s="78"/>
    </row>
    <row r="5" spans="1:4" x14ac:dyDescent="0.3">
      <c r="A5" s="78"/>
      <c r="B5" s="78"/>
      <c r="C5" s="78"/>
      <c r="D5" s="78"/>
    </row>
    <row r="6" spans="1:4" x14ac:dyDescent="0.3">
      <c r="A6" s="78"/>
      <c r="B6" s="78"/>
      <c r="C6" s="78"/>
      <c r="D6" s="78"/>
    </row>
    <row r="7" spans="1:4" x14ac:dyDescent="0.3">
      <c r="A7" s="78"/>
      <c r="B7" s="78"/>
      <c r="C7" s="78"/>
      <c r="D7" s="78"/>
    </row>
    <row r="8" spans="1:4" x14ac:dyDescent="0.3">
      <c r="A8" s="78"/>
      <c r="B8" s="78"/>
      <c r="C8" s="78"/>
      <c r="D8" s="78"/>
    </row>
    <row r="9" spans="1:4" ht="30" x14ac:dyDescent="0.3">
      <c r="A9" s="78"/>
      <c r="B9" s="81" t="s">
        <v>59</v>
      </c>
      <c r="C9" s="82" t="s">
        <v>58</v>
      </c>
      <c r="D9" s="78"/>
    </row>
    <row r="10" spans="1:4" ht="30" x14ac:dyDescent="0.3">
      <c r="A10" s="78"/>
      <c r="B10" s="83" t="s">
        <v>57</v>
      </c>
      <c r="C10" s="84">
        <v>41907</v>
      </c>
      <c r="D10" s="78"/>
    </row>
    <row r="11" spans="1:4" x14ac:dyDescent="0.3">
      <c r="A11" s="78"/>
      <c r="B11" s="78"/>
      <c r="C11" s="78"/>
      <c r="D11" s="78"/>
    </row>
    <row r="12" spans="1:4" x14ac:dyDescent="0.3">
      <c r="A12" s="78"/>
      <c r="B12" s="78"/>
      <c r="C12" s="78"/>
      <c r="D12" s="78"/>
    </row>
    <row r="13" spans="1:4" ht="75" customHeight="1" x14ac:dyDescent="0.3">
      <c r="A13" s="78"/>
      <c r="B13" s="85" t="s">
        <v>60</v>
      </c>
      <c r="C13" s="85"/>
      <c r="D13" s="78"/>
    </row>
    <row r="14" spans="1:4" x14ac:dyDescent="0.3">
      <c r="A14" s="78"/>
      <c r="B14" s="78"/>
      <c r="C14" s="78"/>
      <c r="D14" s="78"/>
    </row>
    <row r="15" spans="1:4" x14ac:dyDescent="0.3">
      <c r="A15" s="78"/>
      <c r="B15" s="78"/>
      <c r="C15" s="78"/>
      <c r="D15" s="78"/>
    </row>
    <row r="16" spans="1:4" x14ac:dyDescent="0.3">
      <c r="A16" s="78"/>
      <c r="B16" s="78"/>
      <c r="C16" s="78"/>
      <c r="D16" s="78"/>
    </row>
    <row r="17" spans="1:4" x14ac:dyDescent="0.3">
      <c r="A17" s="78"/>
      <c r="B17" s="78"/>
      <c r="C17" s="78"/>
      <c r="D17" s="78"/>
    </row>
    <row r="18" spans="1:4" x14ac:dyDescent="0.3">
      <c r="A18" s="78"/>
      <c r="B18" s="78"/>
      <c r="C18" s="78"/>
      <c r="D18" s="78"/>
    </row>
    <row r="19" spans="1:4" x14ac:dyDescent="0.3">
      <c r="A19" s="78"/>
      <c r="B19" s="78"/>
      <c r="C19" s="78"/>
      <c r="D19" s="78"/>
    </row>
    <row r="20" spans="1:4" x14ac:dyDescent="0.3">
      <c r="A20" s="78"/>
      <c r="B20" s="78"/>
      <c r="C20" s="78"/>
      <c r="D20" s="78"/>
    </row>
    <row r="21" spans="1:4" x14ac:dyDescent="0.3">
      <c r="A21" s="78"/>
      <c r="B21" s="78"/>
      <c r="C21" s="78"/>
      <c r="D21" s="78"/>
    </row>
    <row r="22" spans="1:4" x14ac:dyDescent="0.3">
      <c r="A22" s="78"/>
      <c r="B22" s="78"/>
      <c r="C22" s="78"/>
      <c r="D22" s="78"/>
    </row>
    <row r="23" spans="1:4" x14ac:dyDescent="0.3">
      <c r="A23" s="78"/>
      <c r="B23" s="78"/>
      <c r="C23" s="78"/>
      <c r="D23" s="78"/>
    </row>
    <row r="24" spans="1:4" x14ac:dyDescent="0.3">
      <c r="A24" s="78"/>
      <c r="B24" s="78"/>
      <c r="C24" s="78"/>
      <c r="D24" s="78"/>
    </row>
    <row r="25" spans="1:4" x14ac:dyDescent="0.3">
      <c r="A25" s="78"/>
      <c r="B25" s="78"/>
      <c r="C25" s="78"/>
      <c r="D25" s="78"/>
    </row>
    <row r="26" spans="1:4" x14ac:dyDescent="0.3">
      <c r="A26" s="78"/>
      <c r="B26" s="78"/>
      <c r="C26" s="78"/>
      <c r="D26" s="78"/>
    </row>
    <row r="27" spans="1:4" x14ac:dyDescent="0.3">
      <c r="A27" s="78"/>
      <c r="B27" s="78"/>
      <c r="C27" s="78"/>
      <c r="D27" s="78"/>
    </row>
    <row r="28" spans="1:4" s="79" customFormat="1" x14ac:dyDescent="0.3">
      <c r="A28" s="78"/>
      <c r="B28" s="78"/>
      <c r="C28" s="78"/>
      <c r="D28" s="78"/>
    </row>
    <row r="29" spans="1:4" s="79" customFormat="1" x14ac:dyDescent="0.3">
      <c r="A29" s="78"/>
      <c r="B29" s="78"/>
      <c r="C29" s="78"/>
      <c r="D29" s="78"/>
    </row>
    <row r="30" spans="1:4" s="79" customFormat="1" x14ac:dyDescent="0.3">
      <c r="A30" s="78"/>
      <c r="B30" s="78"/>
      <c r="C30" s="78"/>
      <c r="D30" s="78"/>
    </row>
    <row r="31" spans="1:4" s="79" customFormat="1" ht="75" customHeight="1" x14ac:dyDescent="0.3">
      <c r="A31" s="78"/>
      <c r="B31" s="78"/>
      <c r="C31" s="78"/>
      <c r="D31" s="78"/>
    </row>
    <row r="32" spans="1:4" s="79" customFormat="1" x14ac:dyDescent="0.3">
      <c r="A32" s="78"/>
      <c r="B32" s="78"/>
      <c r="C32" s="78"/>
      <c r="D32" s="78"/>
    </row>
    <row r="33" spans="1:4" s="79" customFormat="1" x14ac:dyDescent="0.3">
      <c r="A33" s="78"/>
      <c r="B33" s="78"/>
      <c r="C33" s="78"/>
      <c r="D33" s="78"/>
    </row>
    <row r="34" spans="1:4" s="79" customFormat="1" x14ac:dyDescent="0.3">
      <c r="A34" s="78"/>
      <c r="B34" s="78"/>
      <c r="C34" s="78"/>
      <c r="D34" s="78"/>
    </row>
  </sheetData>
  <mergeCells count="1"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L4" sqref="L4"/>
    </sheetView>
  </sheetViews>
  <sheetFormatPr defaultRowHeight="15" x14ac:dyDescent="0.25"/>
  <cols>
    <col min="1" max="1" width="14" bestFit="1" customWidth="1"/>
    <col min="3" max="3" width="15.140625" customWidth="1"/>
    <col min="4" max="8" width="15.28515625" customWidth="1"/>
    <col min="9" max="9" width="9.7109375" style="4" customWidth="1"/>
    <col min="10" max="10" width="9.85546875" style="2" customWidth="1"/>
    <col min="11" max="11" width="10" style="2" customWidth="1"/>
    <col min="12" max="12" width="11.85546875" customWidth="1"/>
    <col min="13" max="14" width="12.42578125" customWidth="1"/>
    <col min="15" max="15" width="11.85546875" customWidth="1"/>
    <col min="16" max="17" width="14" customWidth="1"/>
    <col min="18" max="18" width="10.28515625" customWidth="1"/>
    <col min="19" max="19" width="17.28515625" customWidth="1"/>
    <col min="20" max="20" width="9.85546875" customWidth="1"/>
    <col min="21" max="21" width="10" customWidth="1"/>
    <col min="22" max="22" width="10.42578125" customWidth="1"/>
    <col min="23" max="23" width="10.140625" customWidth="1"/>
  </cols>
  <sheetData>
    <row r="1" spans="1:23" ht="90" x14ac:dyDescent="0.35">
      <c r="A1" s="20" t="s">
        <v>0</v>
      </c>
      <c r="B1" s="17" t="s">
        <v>1</v>
      </c>
      <c r="C1" s="18" t="s">
        <v>49</v>
      </c>
      <c r="D1" s="18" t="s">
        <v>50</v>
      </c>
      <c r="E1" s="18" t="s">
        <v>51</v>
      </c>
      <c r="F1" s="18" t="s">
        <v>52</v>
      </c>
      <c r="G1" s="18" t="s">
        <v>53</v>
      </c>
      <c r="H1" s="18" t="s">
        <v>19</v>
      </c>
      <c r="I1" s="18" t="s">
        <v>15</v>
      </c>
      <c r="J1" s="17" t="s">
        <v>55</v>
      </c>
      <c r="K1" s="17" t="s">
        <v>18</v>
      </c>
      <c r="L1" s="6" t="s">
        <v>56</v>
      </c>
      <c r="M1" s="6" t="s">
        <v>44</v>
      </c>
      <c r="N1" s="6" t="s">
        <v>40</v>
      </c>
      <c r="O1" s="6" t="s">
        <v>45</v>
      </c>
      <c r="P1" s="6" t="s">
        <v>48</v>
      </c>
      <c r="Q1" s="6" t="s">
        <v>47</v>
      </c>
      <c r="R1" s="17" t="s">
        <v>12</v>
      </c>
      <c r="S1" s="17" t="s">
        <v>26</v>
      </c>
      <c r="T1" s="17" t="s">
        <v>25</v>
      </c>
      <c r="U1" s="6" t="s">
        <v>14</v>
      </c>
      <c r="V1" s="6" t="s">
        <v>27</v>
      </c>
      <c r="W1" s="19" t="s">
        <v>41</v>
      </c>
    </row>
    <row r="2" spans="1:23" ht="16.5" x14ac:dyDescent="0.35">
      <c r="A2" s="76" t="s">
        <v>2</v>
      </c>
      <c r="B2" s="77" t="s">
        <v>42</v>
      </c>
      <c r="C2" s="72">
        <f t="shared" ref="C2:C21" si="0">J2*P2</f>
        <v>653949231.85306108</v>
      </c>
      <c r="D2" s="72">
        <f>L2*Q2</f>
        <v>3501709828.4762831</v>
      </c>
      <c r="E2" s="72">
        <f>C2*0.001</f>
        <v>653949.23185306112</v>
      </c>
      <c r="F2" s="72">
        <f>D2*0.001</f>
        <v>3501709.8284762832</v>
      </c>
      <c r="G2" s="72">
        <v>3326200</v>
      </c>
      <c r="H2" s="75">
        <f>'Weighted Cleaned All HHs'!K2/'Weighted Cleaned All HHs'!J2</f>
        <v>0.18149610500480207</v>
      </c>
      <c r="I2" s="34">
        <v>0.19</v>
      </c>
      <c r="J2" s="28">
        <v>468.55</v>
      </c>
      <c r="K2" s="27">
        <v>85.04</v>
      </c>
      <c r="L2" s="29">
        <v>675.39</v>
      </c>
      <c r="M2" s="64">
        <v>0.1613</v>
      </c>
      <c r="N2" s="63">
        <v>0.59919999999999995</v>
      </c>
      <c r="O2" s="62">
        <v>8652741.4000000004</v>
      </c>
      <c r="P2" s="70">
        <f>O2*M2</f>
        <v>1395687.1878200001</v>
      </c>
      <c r="Q2" s="70">
        <f>N2*O2</f>
        <v>5184722.6468799999</v>
      </c>
      <c r="R2" s="28">
        <v>402</v>
      </c>
      <c r="S2" s="28">
        <v>1528</v>
      </c>
      <c r="T2" s="28">
        <v>27</v>
      </c>
      <c r="U2" s="29">
        <v>2377</v>
      </c>
      <c r="V2" s="44">
        <v>2474</v>
      </c>
      <c r="W2" s="43">
        <v>3277</v>
      </c>
    </row>
    <row r="3" spans="1:23" ht="16.5" x14ac:dyDescent="0.35">
      <c r="A3" s="10" t="s">
        <v>3</v>
      </c>
      <c r="B3" s="21" t="s">
        <v>42</v>
      </c>
      <c r="C3" s="73">
        <f t="shared" si="0"/>
        <v>374449772.24162632</v>
      </c>
      <c r="D3" s="73">
        <f t="shared" ref="D3:D21" si="1">L3*Q3</f>
        <v>1077673260.0335248</v>
      </c>
      <c r="E3" s="73">
        <f t="shared" ref="E3:E21" si="2">C3*0.001</f>
        <v>374449.77224162634</v>
      </c>
      <c r="F3" s="73">
        <f t="shared" ref="F3:F21" si="3">D3*0.001</f>
        <v>1077673.2600335248</v>
      </c>
      <c r="G3" s="73"/>
      <c r="H3" s="35">
        <f>'Weighted Cleaned All HHs'!K3/'Weighted Cleaned All HHs'!J3</f>
        <v>0.34475010627315239</v>
      </c>
      <c r="I3" s="34">
        <v>0.33</v>
      </c>
      <c r="J3" s="28">
        <v>658.68</v>
      </c>
      <c r="K3" s="27">
        <v>227.08</v>
      </c>
      <c r="L3" s="29">
        <v>990.04</v>
      </c>
      <c r="M3" s="64">
        <v>6.5699999999999995E-2</v>
      </c>
      <c r="N3" s="63">
        <v>0.1258</v>
      </c>
      <c r="O3" s="62">
        <v>8652741.4000000004</v>
      </c>
      <c r="P3" s="70">
        <f t="shared" ref="P3:P21" si="4">O3*M3</f>
        <v>568485.10997999995</v>
      </c>
      <c r="Q3" s="70">
        <f t="shared" ref="Q3:Q21" si="5">N3*O3</f>
        <v>1088514.86812</v>
      </c>
      <c r="R3" s="28">
        <v>157</v>
      </c>
      <c r="S3" s="28">
        <v>445</v>
      </c>
      <c r="T3" s="28">
        <v>7</v>
      </c>
      <c r="U3" s="29">
        <v>2377</v>
      </c>
      <c r="V3" s="44">
        <v>2474</v>
      </c>
      <c r="W3" s="43">
        <v>3277</v>
      </c>
    </row>
    <row r="4" spans="1:23" ht="16.5" x14ac:dyDescent="0.35">
      <c r="A4" s="10" t="s">
        <v>4</v>
      </c>
      <c r="B4" s="21" t="s">
        <v>42</v>
      </c>
      <c r="C4" s="73">
        <f t="shared" si="0"/>
        <v>30826689.148710001</v>
      </c>
      <c r="D4" s="73">
        <f t="shared" si="1"/>
        <v>252671539.72057924</v>
      </c>
      <c r="E4" s="73">
        <f t="shared" si="2"/>
        <v>30826.68914871</v>
      </c>
      <c r="F4" s="73">
        <f t="shared" si="3"/>
        <v>252671.53972057925</v>
      </c>
      <c r="G4" s="73"/>
      <c r="H4" s="35">
        <f>'Weighted Cleaned All HHs'!K4/'Weighted Cleaned All HHs'!J4</f>
        <v>0.12424740010946905</v>
      </c>
      <c r="I4" s="34">
        <v>0.19</v>
      </c>
      <c r="J4" s="28">
        <v>274.05</v>
      </c>
      <c r="K4" s="27">
        <v>34.049999999999997</v>
      </c>
      <c r="L4" s="29">
        <v>311.98</v>
      </c>
      <c r="M4" s="64">
        <v>1.2999999999999999E-2</v>
      </c>
      <c r="N4" s="63">
        <v>9.3600000000000003E-2</v>
      </c>
      <c r="O4" s="62">
        <v>8652741.4000000004</v>
      </c>
      <c r="P4" s="70">
        <f t="shared" si="4"/>
        <v>112485.6382</v>
      </c>
      <c r="Q4" s="70">
        <f t="shared" si="5"/>
        <v>809896.59504000004</v>
      </c>
      <c r="R4" s="28">
        <v>34</v>
      </c>
      <c r="S4" s="28">
        <v>267</v>
      </c>
      <c r="T4" s="28">
        <v>9</v>
      </c>
      <c r="U4" s="29">
        <v>2377</v>
      </c>
      <c r="V4" s="44">
        <v>2474</v>
      </c>
      <c r="W4" s="43">
        <v>3277</v>
      </c>
    </row>
    <row r="5" spans="1:23" ht="16.5" x14ac:dyDescent="0.35">
      <c r="A5" s="10" t="s">
        <v>5</v>
      </c>
      <c r="B5" s="21" t="s">
        <v>42</v>
      </c>
      <c r="C5" s="73">
        <f t="shared" si="0"/>
        <v>45759572.951347202</v>
      </c>
      <c r="D5" s="73">
        <f t="shared" si="1"/>
        <v>173256999.30281103</v>
      </c>
      <c r="E5" s="73">
        <f t="shared" si="2"/>
        <v>45759.572951347203</v>
      </c>
      <c r="F5" s="73">
        <f t="shared" si="3"/>
        <v>173256.99930281102</v>
      </c>
      <c r="G5" s="73"/>
      <c r="H5" s="35">
        <f>'Weighted Cleaned All HHs'!K5/'Weighted Cleaned All HHs'!J5</f>
        <v>0.1614870752250944</v>
      </c>
      <c r="I5" s="34">
        <v>0.22</v>
      </c>
      <c r="J5" s="28">
        <v>275.44</v>
      </c>
      <c r="K5" s="27">
        <v>44.48</v>
      </c>
      <c r="L5" s="29">
        <v>430.61</v>
      </c>
      <c r="M5" s="64">
        <v>1.9199999999999998E-2</v>
      </c>
      <c r="N5" s="63">
        <v>4.65E-2</v>
      </c>
      <c r="O5" s="62">
        <v>8652741.4000000004</v>
      </c>
      <c r="P5" s="70">
        <f t="shared" si="4"/>
        <v>166132.63488</v>
      </c>
      <c r="Q5" s="70">
        <f t="shared" si="5"/>
        <v>402352.47510000004</v>
      </c>
      <c r="R5" s="28">
        <v>40</v>
      </c>
      <c r="S5" s="60">
        <v>98</v>
      </c>
      <c r="T5" s="28">
        <v>2</v>
      </c>
      <c r="U5" s="29">
        <v>2377</v>
      </c>
      <c r="V5" s="44">
        <v>2474</v>
      </c>
      <c r="W5" s="43">
        <v>3277</v>
      </c>
    </row>
    <row r="6" spans="1:23" ht="16.5" x14ac:dyDescent="0.35">
      <c r="A6" s="10" t="s">
        <v>6</v>
      </c>
      <c r="B6" s="21" t="s">
        <v>42</v>
      </c>
      <c r="C6" s="73">
        <f t="shared" si="0"/>
        <v>81515746.181120008</v>
      </c>
      <c r="D6" s="73">
        <f t="shared" si="1"/>
        <v>257909606.51819023</v>
      </c>
      <c r="E6" s="73">
        <f t="shared" si="2"/>
        <v>81515.746181120005</v>
      </c>
      <c r="F6" s="73">
        <f t="shared" si="3"/>
        <v>257909.60651819024</v>
      </c>
      <c r="G6" s="73"/>
      <c r="H6" s="35">
        <f>'Weighted Cleaned All HHs'!K6/'Weighted Cleaned All HHs'!J6</f>
        <v>0.49498980978260865</v>
      </c>
      <c r="I6" s="34">
        <v>0.49</v>
      </c>
      <c r="J6" s="28">
        <v>117.76</v>
      </c>
      <c r="K6" s="27">
        <v>58.29</v>
      </c>
      <c r="L6" s="29">
        <v>118.61</v>
      </c>
      <c r="M6" s="64">
        <v>0.08</v>
      </c>
      <c r="N6" s="63">
        <v>0.25130000000000002</v>
      </c>
      <c r="O6" s="62">
        <v>8652741.4000000004</v>
      </c>
      <c r="P6" s="70">
        <f t="shared" si="4"/>
        <v>692219.31200000003</v>
      </c>
      <c r="Q6" s="70">
        <f t="shared" si="5"/>
        <v>2174433.9138200004</v>
      </c>
      <c r="R6" s="28">
        <v>188</v>
      </c>
      <c r="S6" s="28">
        <v>589</v>
      </c>
      <c r="T6" s="28">
        <v>25</v>
      </c>
      <c r="U6" s="29">
        <v>2377</v>
      </c>
      <c r="V6" s="44">
        <v>2474</v>
      </c>
      <c r="W6" s="43">
        <v>3277</v>
      </c>
    </row>
    <row r="7" spans="1:23" ht="16.5" x14ac:dyDescent="0.35">
      <c r="A7" s="10" t="s">
        <v>7</v>
      </c>
      <c r="B7" s="21" t="s">
        <v>42</v>
      </c>
      <c r="C7" s="73">
        <f t="shared" si="0"/>
        <v>8729352.7723556012</v>
      </c>
      <c r="D7" s="73">
        <f t="shared" si="1"/>
        <v>108496594.62347901</v>
      </c>
      <c r="E7" s="73">
        <f t="shared" si="2"/>
        <v>8729.3527723556017</v>
      </c>
      <c r="F7" s="73">
        <f t="shared" si="3"/>
        <v>108496.59462347902</v>
      </c>
      <c r="G7" s="73"/>
      <c r="H7" s="35">
        <f>'Weighted Cleaned All HHs'!K7/'Weighted Cleaned All HHs'!J7</f>
        <v>0.36345596092199661</v>
      </c>
      <c r="I7" s="34">
        <v>0.35</v>
      </c>
      <c r="J7" s="28">
        <v>65.510000000000005</v>
      </c>
      <c r="K7" s="27">
        <v>23.81</v>
      </c>
      <c r="L7" s="29">
        <v>211.45</v>
      </c>
      <c r="M7" s="64">
        <v>1.54E-2</v>
      </c>
      <c r="N7" s="63">
        <v>5.9299999999999999E-2</v>
      </c>
      <c r="O7" s="62">
        <v>8652741.4000000004</v>
      </c>
      <c r="P7" s="70">
        <f t="shared" si="4"/>
        <v>133252.21756000002</v>
      </c>
      <c r="Q7" s="70">
        <f t="shared" si="5"/>
        <v>513107.56502000004</v>
      </c>
      <c r="R7" s="28">
        <v>30</v>
      </c>
      <c r="S7" s="28">
        <v>157</v>
      </c>
      <c r="T7" s="28">
        <v>15</v>
      </c>
      <c r="U7" s="29">
        <v>2377</v>
      </c>
      <c r="V7" s="44">
        <v>2474</v>
      </c>
      <c r="W7" s="43">
        <v>3277</v>
      </c>
    </row>
    <row r="8" spans="1:23" ht="16.5" x14ac:dyDescent="0.35">
      <c r="A8" s="10" t="s">
        <v>8</v>
      </c>
      <c r="B8" s="21" t="s">
        <v>42</v>
      </c>
      <c r="C8" s="73">
        <f t="shared" si="0"/>
        <v>60439545.775603801</v>
      </c>
      <c r="D8" s="73">
        <f t="shared" si="1"/>
        <v>374656520.84463805</v>
      </c>
      <c r="E8" s="73">
        <f t="shared" si="2"/>
        <v>60439.545775603801</v>
      </c>
      <c r="F8" s="73">
        <f t="shared" si="3"/>
        <v>374656.52084463806</v>
      </c>
      <c r="G8" s="73"/>
      <c r="H8" s="35">
        <f>'Weighted Cleaned All HHs'!K8/'Weighted Cleaned All HHs'!J8</f>
        <v>0.12123950449941641</v>
      </c>
      <c r="I8" s="34">
        <v>0.18</v>
      </c>
      <c r="J8" s="28">
        <v>265.58999999999997</v>
      </c>
      <c r="K8" s="27">
        <v>32.200000000000003</v>
      </c>
      <c r="L8" s="29">
        <v>444.55</v>
      </c>
      <c r="M8" s="64">
        <v>2.63E-2</v>
      </c>
      <c r="N8" s="63">
        <v>9.74E-2</v>
      </c>
      <c r="O8" s="62">
        <v>8652741.4000000004</v>
      </c>
      <c r="P8" s="70">
        <f t="shared" si="4"/>
        <v>227567.09882000001</v>
      </c>
      <c r="Q8" s="70">
        <f t="shared" si="5"/>
        <v>842777.01236000005</v>
      </c>
      <c r="R8" s="28">
        <v>50</v>
      </c>
      <c r="S8" s="28">
        <v>235</v>
      </c>
      <c r="T8" s="28">
        <v>3</v>
      </c>
      <c r="U8" s="29">
        <v>2377</v>
      </c>
      <c r="V8" s="44">
        <v>2474</v>
      </c>
      <c r="W8" s="43">
        <v>3277</v>
      </c>
    </row>
    <row r="9" spans="1:23" s="3" customFormat="1" ht="16.5" x14ac:dyDescent="0.35">
      <c r="A9" s="12" t="s">
        <v>9</v>
      </c>
      <c r="B9" s="21" t="s">
        <v>42</v>
      </c>
      <c r="C9" s="73">
        <f t="shared" si="0"/>
        <v>3501764.4445800004</v>
      </c>
      <c r="D9" s="73">
        <f t="shared" si="1"/>
        <v>8379937.7691407995</v>
      </c>
      <c r="E9" s="73">
        <f t="shared" si="2"/>
        <v>3501.7644445800006</v>
      </c>
      <c r="F9" s="73">
        <f t="shared" si="3"/>
        <v>8379.937769140799</v>
      </c>
      <c r="G9" s="73"/>
      <c r="H9" s="35">
        <f>'Weighted Cleaned All HHs'!K9/'Weighted Cleaned All HHs'!J9</f>
        <v>0.28469236471460341</v>
      </c>
      <c r="I9" s="34">
        <v>0.25</v>
      </c>
      <c r="J9" s="42">
        <v>269.8</v>
      </c>
      <c r="K9" s="34">
        <v>76.81</v>
      </c>
      <c r="L9" s="51">
        <v>269.02</v>
      </c>
      <c r="M9" s="64">
        <v>1.5E-3</v>
      </c>
      <c r="N9" s="63">
        <v>3.5999999999999999E-3</v>
      </c>
      <c r="O9" s="62">
        <v>8652741.4000000004</v>
      </c>
      <c r="P9" s="70">
        <f t="shared" si="4"/>
        <v>12979.1121</v>
      </c>
      <c r="Q9" s="70">
        <f t="shared" si="5"/>
        <v>31149.869040000001</v>
      </c>
      <c r="R9" s="42">
        <v>10</v>
      </c>
      <c r="S9" s="42">
        <v>20</v>
      </c>
      <c r="T9" s="28">
        <v>0</v>
      </c>
      <c r="U9" s="44">
        <v>2377</v>
      </c>
      <c r="V9" s="44">
        <v>2474</v>
      </c>
      <c r="W9" s="43">
        <v>3277</v>
      </c>
    </row>
    <row r="10" spans="1:23" ht="16.5" x14ac:dyDescent="0.35">
      <c r="A10" s="10" t="s">
        <v>10</v>
      </c>
      <c r="B10" s="21" t="s">
        <v>42</v>
      </c>
      <c r="C10" s="73">
        <f t="shared" si="0"/>
        <v>111730063.51546919</v>
      </c>
      <c r="D10" s="73">
        <f t="shared" si="1"/>
        <v>355712477.05846143</v>
      </c>
      <c r="E10" s="73">
        <f t="shared" si="2"/>
        <v>111730.0635154692</v>
      </c>
      <c r="F10" s="73">
        <f t="shared" si="3"/>
        <v>355712.47705846146</v>
      </c>
      <c r="G10" s="73"/>
      <c r="H10" s="35">
        <f>'Weighted Cleaned All HHs'!K10/'Weighted Cleaned All HHs'!J10</f>
        <v>0.26817891687533757</v>
      </c>
      <c r="I10" s="34">
        <v>0.36</v>
      </c>
      <c r="J10" s="28">
        <v>203.67</v>
      </c>
      <c r="K10" s="27">
        <v>54.62</v>
      </c>
      <c r="L10" s="52">
        <v>276.08999999999997</v>
      </c>
      <c r="M10" s="64">
        <v>6.3399999999999998E-2</v>
      </c>
      <c r="N10" s="63">
        <v>0.1489</v>
      </c>
      <c r="O10" s="62">
        <v>8652741.4000000004</v>
      </c>
      <c r="P10" s="70">
        <f t="shared" si="4"/>
        <v>548583.80475999997</v>
      </c>
      <c r="Q10" s="70">
        <f t="shared" si="5"/>
        <v>1288393.1944600001</v>
      </c>
      <c r="R10" s="28">
        <v>160</v>
      </c>
      <c r="S10" s="28">
        <v>361</v>
      </c>
      <c r="T10" s="28">
        <v>7</v>
      </c>
      <c r="U10" s="29">
        <v>2377</v>
      </c>
      <c r="V10" s="44">
        <v>2474</v>
      </c>
      <c r="W10" s="43">
        <v>3277</v>
      </c>
    </row>
    <row r="11" spans="1:23" ht="16.5" x14ac:dyDescent="0.35">
      <c r="A11" s="15" t="s">
        <v>11</v>
      </c>
      <c r="B11" s="24" t="s">
        <v>42</v>
      </c>
      <c r="C11" s="74">
        <f t="shared" si="0"/>
        <v>278699652.112867</v>
      </c>
      <c r="D11" s="74">
        <f t="shared" si="1"/>
        <v>1129214335.2061102</v>
      </c>
      <c r="E11" s="74">
        <f t="shared" si="2"/>
        <v>278699.65211286698</v>
      </c>
      <c r="F11" s="74">
        <f t="shared" si="3"/>
        <v>1129214.3352061103</v>
      </c>
      <c r="G11" s="74"/>
      <c r="H11" s="38">
        <f>'Weighted Cleaned All HHs'!K11/'Weighted Cleaned All HHs'!J11</f>
        <v>0.10583089007698218</v>
      </c>
      <c r="I11" s="37">
        <v>0.15</v>
      </c>
      <c r="J11" s="32">
        <v>637.80999999999995</v>
      </c>
      <c r="K11" s="31">
        <v>67.5</v>
      </c>
      <c r="L11" s="55">
        <v>475.25</v>
      </c>
      <c r="M11" s="66">
        <v>5.0500000000000003E-2</v>
      </c>
      <c r="N11" s="67">
        <v>0.27460000000000001</v>
      </c>
      <c r="O11" s="68">
        <v>8652741.4000000004</v>
      </c>
      <c r="P11" s="71">
        <f t="shared" si="4"/>
        <v>436963.44070000004</v>
      </c>
      <c r="Q11" s="71">
        <f t="shared" si="5"/>
        <v>2376042.7884400003</v>
      </c>
      <c r="R11" s="32">
        <v>151</v>
      </c>
      <c r="S11" s="32">
        <v>876</v>
      </c>
      <c r="T11" s="32">
        <v>200</v>
      </c>
      <c r="U11" s="32">
        <v>2377</v>
      </c>
      <c r="V11" s="65">
        <v>2474</v>
      </c>
      <c r="W11" s="58">
        <v>3277</v>
      </c>
    </row>
    <row r="12" spans="1:23" ht="16.5" x14ac:dyDescent="0.35">
      <c r="A12" s="76" t="s">
        <v>2</v>
      </c>
      <c r="B12" s="77" t="s">
        <v>43</v>
      </c>
      <c r="C12" s="72">
        <f t="shared" si="0"/>
        <v>1029008537.2402835</v>
      </c>
      <c r="D12" s="72">
        <f t="shared" si="1"/>
        <v>4035844839.2276344</v>
      </c>
      <c r="E12" s="72">
        <f t="shared" si="2"/>
        <v>1029008.5372402836</v>
      </c>
      <c r="F12" s="72">
        <f t="shared" si="3"/>
        <v>4035844.8392276345</v>
      </c>
      <c r="G12" s="72">
        <v>4340823</v>
      </c>
      <c r="H12" s="75">
        <f>'Weighted Cleaned All HHs'!K12/'Weighted Cleaned All HHs'!J12</f>
        <v>0.18712380817101967</v>
      </c>
      <c r="I12" s="34">
        <v>0.2</v>
      </c>
      <c r="J12" s="28">
        <v>563.21</v>
      </c>
      <c r="K12" s="27">
        <v>105.39</v>
      </c>
      <c r="L12" s="53">
        <v>730.72</v>
      </c>
      <c r="M12" s="64">
        <v>0.20019999999999999</v>
      </c>
      <c r="N12" s="64">
        <v>0.60519999999999996</v>
      </c>
      <c r="O12" s="61">
        <v>9126085.7999999989</v>
      </c>
      <c r="P12" s="70">
        <f t="shared" si="4"/>
        <v>1827042.3771599997</v>
      </c>
      <c r="Q12" s="70">
        <f t="shared" si="5"/>
        <v>5523107.1261599986</v>
      </c>
      <c r="R12" s="28">
        <v>621</v>
      </c>
      <c r="S12" s="21">
        <v>1920</v>
      </c>
      <c r="T12" s="21">
        <v>40</v>
      </c>
      <c r="U12" s="29">
        <v>2643</v>
      </c>
      <c r="V12" s="44">
        <v>2805</v>
      </c>
      <c r="W12" s="43">
        <v>3924</v>
      </c>
    </row>
    <row r="13" spans="1:23" ht="16.5" x14ac:dyDescent="0.35">
      <c r="A13" s="10" t="s">
        <v>3</v>
      </c>
      <c r="B13" s="21" t="s">
        <v>43</v>
      </c>
      <c r="C13" s="73">
        <f t="shared" si="0"/>
        <v>601564982.52197874</v>
      </c>
      <c r="D13" s="73">
        <f t="shared" si="1"/>
        <v>1276170830.0224884</v>
      </c>
      <c r="E13" s="73">
        <f t="shared" si="2"/>
        <v>601564.98252197879</v>
      </c>
      <c r="F13" s="73">
        <f t="shared" si="3"/>
        <v>1276170.8300224885</v>
      </c>
      <c r="G13" s="73"/>
      <c r="H13" s="35">
        <f>'Weighted Cleaned All HHs'!K13/'Weighted Cleaned All HHs'!J13</f>
        <v>0.31333791059877858</v>
      </c>
      <c r="I13" s="34">
        <v>0.32</v>
      </c>
      <c r="J13" s="28">
        <v>830.19</v>
      </c>
      <c r="K13" s="27">
        <v>260.13</v>
      </c>
      <c r="L13" s="53">
        <v>1003.86</v>
      </c>
      <c r="M13" s="64">
        <v>7.9399999999999998E-2</v>
      </c>
      <c r="N13" s="64">
        <v>0.13930000000000001</v>
      </c>
      <c r="O13" s="61">
        <v>9126085.7999999989</v>
      </c>
      <c r="P13" s="70">
        <f t="shared" si="4"/>
        <v>724611.21251999994</v>
      </c>
      <c r="Q13" s="70">
        <f t="shared" si="5"/>
        <v>1271263.7519399999</v>
      </c>
      <c r="R13" s="28">
        <v>258</v>
      </c>
      <c r="S13" s="21">
        <v>597</v>
      </c>
      <c r="T13" s="21">
        <v>14</v>
      </c>
      <c r="U13" s="29">
        <v>2643</v>
      </c>
      <c r="V13" s="44">
        <v>2805</v>
      </c>
      <c r="W13" s="43">
        <v>3924</v>
      </c>
    </row>
    <row r="14" spans="1:23" ht="16.5" x14ac:dyDescent="0.35">
      <c r="A14" s="10" t="s">
        <v>4</v>
      </c>
      <c r="B14" s="21" t="s">
        <v>43</v>
      </c>
      <c r="C14" s="73">
        <f t="shared" si="0"/>
        <v>50333612.073544793</v>
      </c>
      <c r="D14" s="73">
        <f t="shared" si="1"/>
        <v>248658779.205603</v>
      </c>
      <c r="E14" s="73">
        <f t="shared" si="2"/>
        <v>50333.612073544791</v>
      </c>
      <c r="F14" s="73">
        <f t="shared" si="3"/>
        <v>248658.779205603</v>
      </c>
      <c r="G14" s="73"/>
      <c r="H14" s="35">
        <f>'Weighted Cleaned All HHs'!K14/'Weighted Cleaned All HHs'!J14</f>
        <v>0.18304530115553738</v>
      </c>
      <c r="I14" s="34">
        <v>0.21</v>
      </c>
      <c r="J14" s="28">
        <v>293.37</v>
      </c>
      <c r="K14" s="27">
        <v>53.7</v>
      </c>
      <c r="L14" s="53">
        <v>342.73</v>
      </c>
      <c r="M14" s="64">
        <v>1.8800000000000001E-2</v>
      </c>
      <c r="N14" s="64">
        <v>7.9500000000000001E-2</v>
      </c>
      <c r="O14" s="61">
        <v>9126085.7999999989</v>
      </c>
      <c r="P14" s="70">
        <f t="shared" si="4"/>
        <v>171570.41303999998</v>
      </c>
      <c r="Q14" s="70">
        <f t="shared" si="5"/>
        <v>725523.82109999994</v>
      </c>
      <c r="R14" s="28">
        <v>59</v>
      </c>
      <c r="S14" s="21">
        <v>284</v>
      </c>
      <c r="T14" s="21">
        <v>5</v>
      </c>
      <c r="U14" s="29">
        <v>2643</v>
      </c>
      <c r="V14" s="44">
        <v>2805</v>
      </c>
      <c r="W14" s="43">
        <v>3924</v>
      </c>
    </row>
    <row r="15" spans="1:23" s="3" customFormat="1" ht="16.5" x14ac:dyDescent="0.35">
      <c r="A15" s="12" t="s">
        <v>5</v>
      </c>
      <c r="B15" s="21" t="s">
        <v>43</v>
      </c>
      <c r="C15" s="73">
        <f t="shared" si="0"/>
        <v>19991503.166536193</v>
      </c>
      <c r="D15" s="73">
        <f t="shared" si="1"/>
        <v>142056578.5541136</v>
      </c>
      <c r="E15" s="73">
        <f t="shared" si="2"/>
        <v>19991.503166536193</v>
      </c>
      <c r="F15" s="73">
        <f t="shared" si="3"/>
        <v>142056.5785541136</v>
      </c>
      <c r="G15" s="73"/>
      <c r="H15" s="35">
        <f>'Weighted Cleaned All HHs'!K15/'Weighted Cleaned All HHs'!J15</f>
        <v>0.2450550970538061</v>
      </c>
      <c r="I15" s="34">
        <v>0.26</v>
      </c>
      <c r="J15" s="42">
        <v>216.89</v>
      </c>
      <c r="K15" s="34">
        <v>53.15</v>
      </c>
      <c r="L15" s="54">
        <v>498.91</v>
      </c>
      <c r="M15" s="64">
        <v>1.01E-2</v>
      </c>
      <c r="N15" s="64">
        <v>3.1199999999999999E-2</v>
      </c>
      <c r="O15" s="61">
        <v>9126085.7999999989</v>
      </c>
      <c r="P15" s="70">
        <f t="shared" si="4"/>
        <v>92173.466579999978</v>
      </c>
      <c r="Q15" s="70">
        <f t="shared" si="5"/>
        <v>284733.87695999997</v>
      </c>
      <c r="R15" s="42">
        <v>27</v>
      </c>
      <c r="S15" s="59">
        <v>79</v>
      </c>
      <c r="T15" s="21">
        <v>1</v>
      </c>
      <c r="U15" s="44">
        <v>2643</v>
      </c>
      <c r="V15" s="44">
        <v>2805</v>
      </c>
      <c r="W15" s="43">
        <v>3924</v>
      </c>
    </row>
    <row r="16" spans="1:23" ht="16.5" x14ac:dyDescent="0.35">
      <c r="A16" s="10" t="s">
        <v>6</v>
      </c>
      <c r="B16" s="21" t="s">
        <v>43</v>
      </c>
      <c r="C16" s="73">
        <f t="shared" si="0"/>
        <v>123301212.83527316</v>
      </c>
      <c r="D16" s="73">
        <f t="shared" si="1"/>
        <v>343131563.10291302</v>
      </c>
      <c r="E16" s="73">
        <f t="shared" si="2"/>
        <v>123301.21283527317</v>
      </c>
      <c r="F16" s="73">
        <f t="shared" si="3"/>
        <v>343131.56310291303</v>
      </c>
      <c r="G16" s="73"/>
      <c r="H16" s="35">
        <f>'Weighted Cleaned All HHs'!K16/'Weighted Cleaned All HHs'!J16</f>
        <v>0.46227233304423249</v>
      </c>
      <c r="I16" s="34">
        <v>0.49</v>
      </c>
      <c r="J16" s="28">
        <v>161.41999999999999</v>
      </c>
      <c r="K16" s="27">
        <v>74.62</v>
      </c>
      <c r="L16" s="53">
        <v>163.83000000000001</v>
      </c>
      <c r="M16" s="64">
        <v>8.3699999999999997E-2</v>
      </c>
      <c r="N16" s="64">
        <v>0.22950000000000001</v>
      </c>
      <c r="O16" s="61">
        <v>9126085.7999999989</v>
      </c>
      <c r="P16" s="70">
        <f t="shared" si="4"/>
        <v>763853.38145999983</v>
      </c>
      <c r="Q16" s="70">
        <f t="shared" si="5"/>
        <v>2094436.6910999999</v>
      </c>
      <c r="R16" s="28">
        <v>251</v>
      </c>
      <c r="S16" s="21">
        <v>681</v>
      </c>
      <c r="T16" s="21">
        <v>28</v>
      </c>
      <c r="U16" s="29">
        <v>2643</v>
      </c>
      <c r="V16" s="44">
        <v>2805</v>
      </c>
      <c r="W16" s="43">
        <v>3924</v>
      </c>
    </row>
    <row r="17" spans="1:23" ht="16.5" x14ac:dyDescent="0.35">
      <c r="A17" s="10" t="s">
        <v>7</v>
      </c>
      <c r="B17" s="21" t="s">
        <v>43</v>
      </c>
      <c r="C17" s="73">
        <f t="shared" si="0"/>
        <v>22342574.516417995</v>
      </c>
      <c r="D17" s="73">
        <f t="shared" si="1"/>
        <v>48913009.053573593</v>
      </c>
      <c r="E17" s="73">
        <f t="shared" si="2"/>
        <v>22342.574516417997</v>
      </c>
      <c r="F17" s="73">
        <f t="shared" si="3"/>
        <v>48913.009053573594</v>
      </c>
      <c r="G17" s="73"/>
      <c r="H17" s="35">
        <f>'Weighted Cleaned All HHs'!K17/'Weighted Cleaned All HHs'!J17</f>
        <v>0.36005162955792192</v>
      </c>
      <c r="I17" s="34">
        <v>0.4</v>
      </c>
      <c r="J17" s="28">
        <v>154.94999999999999</v>
      </c>
      <c r="K17" s="27">
        <v>55.79</v>
      </c>
      <c r="L17" s="53">
        <v>95.88</v>
      </c>
      <c r="M17" s="64">
        <v>1.5800000000000002E-2</v>
      </c>
      <c r="N17" s="64">
        <v>5.5899999999999998E-2</v>
      </c>
      <c r="O17" s="61">
        <v>9126085.7999999989</v>
      </c>
      <c r="P17" s="70">
        <f t="shared" si="4"/>
        <v>144192.15563999998</v>
      </c>
      <c r="Q17" s="70">
        <f t="shared" si="5"/>
        <v>510148.19621999993</v>
      </c>
      <c r="R17" s="28">
        <v>55</v>
      </c>
      <c r="S17" s="21">
        <v>189</v>
      </c>
      <c r="T17" s="21">
        <v>14</v>
      </c>
      <c r="U17" s="29">
        <v>2643</v>
      </c>
      <c r="V17" s="44">
        <v>2805</v>
      </c>
      <c r="W17" s="43">
        <v>3924</v>
      </c>
    </row>
    <row r="18" spans="1:23" ht="16.5" x14ac:dyDescent="0.35">
      <c r="A18" s="10" t="s">
        <v>8</v>
      </c>
      <c r="B18" s="21" t="s">
        <v>43</v>
      </c>
      <c r="C18" s="73">
        <f t="shared" si="0"/>
        <v>73411840.366300792</v>
      </c>
      <c r="D18" s="73">
        <f t="shared" si="1"/>
        <v>442584917.45165873</v>
      </c>
      <c r="E18" s="73">
        <f t="shared" si="2"/>
        <v>73411.840366300792</v>
      </c>
      <c r="F18" s="73">
        <f t="shared" si="3"/>
        <v>442584.91745165875</v>
      </c>
      <c r="G18" s="73"/>
      <c r="H18" s="35">
        <f>'Weighted Cleaned All HHs'!K18/'Weighted Cleaned All HHs'!J18</f>
        <v>0.17308373163391749</v>
      </c>
      <c r="I18" s="34">
        <v>0.17</v>
      </c>
      <c r="J18" s="28">
        <v>451.92</v>
      </c>
      <c r="K18" s="27">
        <v>78.22</v>
      </c>
      <c r="L18" s="53">
        <v>563.26</v>
      </c>
      <c r="M18" s="64">
        <v>1.78E-2</v>
      </c>
      <c r="N18" s="64">
        <v>8.6099999999999996E-2</v>
      </c>
      <c r="O18" s="61">
        <v>9126085.7999999989</v>
      </c>
      <c r="P18" s="70">
        <f t="shared" si="4"/>
        <v>162444.32723999998</v>
      </c>
      <c r="Q18" s="70">
        <f t="shared" si="5"/>
        <v>785755.98737999983</v>
      </c>
      <c r="R18" s="28">
        <v>62</v>
      </c>
      <c r="S18" s="21">
        <v>269</v>
      </c>
      <c r="T18" s="21">
        <v>5</v>
      </c>
      <c r="U18" s="29">
        <v>2643</v>
      </c>
      <c r="V18" s="44">
        <v>2805</v>
      </c>
      <c r="W18" s="43">
        <v>3924</v>
      </c>
    </row>
    <row r="19" spans="1:23" s="3" customFormat="1" ht="16.5" x14ac:dyDescent="0.35">
      <c r="A19" s="12" t="s">
        <v>9</v>
      </c>
      <c r="B19" s="21" t="s">
        <v>43</v>
      </c>
      <c r="C19" s="73">
        <f t="shared" si="0"/>
        <v>611301.73122720001</v>
      </c>
      <c r="D19" s="73">
        <f t="shared" si="1"/>
        <v>4592520.1571340002</v>
      </c>
      <c r="E19" s="73">
        <f t="shared" si="2"/>
        <v>611.30173122719998</v>
      </c>
      <c r="F19" s="73">
        <f t="shared" si="3"/>
        <v>4592.5201571340003</v>
      </c>
      <c r="G19" s="73"/>
      <c r="H19" s="35">
        <f>'Weighted Cleaned All HHs'!K19/'Weighted Cleaned All HHs'!J19</f>
        <v>0.41000836020542214</v>
      </c>
      <c r="I19" s="34">
        <v>0.46</v>
      </c>
      <c r="J19" s="42">
        <v>83.73</v>
      </c>
      <c r="K19" s="34">
        <v>34.33</v>
      </c>
      <c r="L19" s="54">
        <v>102.7</v>
      </c>
      <c r="M19" s="64">
        <v>8.0000000000000004E-4</v>
      </c>
      <c r="N19" s="64">
        <v>4.8999999999999998E-3</v>
      </c>
      <c r="O19" s="61">
        <v>9126085.7999999989</v>
      </c>
      <c r="P19" s="70">
        <f t="shared" si="4"/>
        <v>7300.8686399999997</v>
      </c>
      <c r="Q19" s="70">
        <f t="shared" si="5"/>
        <v>44717.820419999996</v>
      </c>
      <c r="R19" s="42">
        <v>10</v>
      </c>
      <c r="S19" s="39">
        <v>31</v>
      </c>
      <c r="T19" s="21">
        <v>0</v>
      </c>
      <c r="U19" s="44">
        <v>2643</v>
      </c>
      <c r="V19" s="44">
        <v>2805</v>
      </c>
      <c r="W19" s="43">
        <v>3924</v>
      </c>
    </row>
    <row r="20" spans="1:23" ht="16.5" x14ac:dyDescent="0.35">
      <c r="A20" s="10" t="s">
        <v>10</v>
      </c>
      <c r="B20" s="21" t="s">
        <v>43</v>
      </c>
      <c r="C20" s="73">
        <f t="shared" si="0"/>
        <v>73224792.111744002</v>
      </c>
      <c r="D20" s="73">
        <f t="shared" si="1"/>
        <v>173799258.72276238</v>
      </c>
      <c r="E20" s="73">
        <f t="shared" si="2"/>
        <v>73224.792111743998</v>
      </c>
      <c r="F20" s="73">
        <f t="shared" si="3"/>
        <v>173799.25872276237</v>
      </c>
      <c r="G20" s="73"/>
      <c r="H20" s="35">
        <f>'Weighted Cleaned All HHs'!K20/'Weighted Cleaned All HHs'!J20</f>
        <v>0.44053601340033505</v>
      </c>
      <c r="I20" s="34">
        <v>0.56000000000000005</v>
      </c>
      <c r="J20" s="28">
        <v>167.16</v>
      </c>
      <c r="K20" s="27">
        <v>73.64</v>
      </c>
      <c r="L20" s="53">
        <v>166.18</v>
      </c>
      <c r="M20" s="64">
        <v>4.8000000000000001E-2</v>
      </c>
      <c r="N20" s="64">
        <v>0.11459999999999999</v>
      </c>
      <c r="O20" s="61">
        <v>9126085.7999999989</v>
      </c>
      <c r="P20" s="70">
        <f t="shared" si="4"/>
        <v>438052.11839999998</v>
      </c>
      <c r="Q20" s="70">
        <f t="shared" si="5"/>
        <v>1045849.4326799999</v>
      </c>
      <c r="R20" s="28">
        <v>165</v>
      </c>
      <c r="S20" s="21">
        <v>369</v>
      </c>
      <c r="T20" s="21">
        <v>13</v>
      </c>
      <c r="U20" s="29">
        <v>2643</v>
      </c>
      <c r="V20" s="44">
        <v>2805</v>
      </c>
      <c r="W20" s="43">
        <v>3924</v>
      </c>
    </row>
    <row r="21" spans="1:23" ht="16.5" x14ac:dyDescent="0.35">
      <c r="A21" s="15" t="s">
        <v>11</v>
      </c>
      <c r="B21" s="24" t="s">
        <v>43</v>
      </c>
      <c r="C21" s="74">
        <f t="shared" si="0"/>
        <v>205793189.15957099</v>
      </c>
      <c r="D21" s="74">
        <f t="shared" si="1"/>
        <v>850190971.70130229</v>
      </c>
      <c r="E21" s="74">
        <f t="shared" si="2"/>
        <v>205793.18915957099</v>
      </c>
      <c r="F21" s="74">
        <f t="shared" si="3"/>
        <v>850190.97170130233</v>
      </c>
      <c r="G21" s="74"/>
      <c r="H21" s="38">
        <f>'Weighted Cleaned All HHs'!K21/'Weighted Cleaned All HHs'!J21</f>
        <v>0.1207876099307339</v>
      </c>
      <c r="I21" s="37">
        <v>0.32</v>
      </c>
      <c r="J21" s="32">
        <v>642.45000000000005</v>
      </c>
      <c r="K21" s="31">
        <v>77.599999999999994</v>
      </c>
      <c r="L21" s="56">
        <v>391.76</v>
      </c>
      <c r="M21" s="66">
        <v>3.5099999999999999E-2</v>
      </c>
      <c r="N21" s="66">
        <v>0.23780000000000001</v>
      </c>
      <c r="O21" s="69">
        <v>9126085.7999999989</v>
      </c>
      <c r="P21" s="71">
        <f t="shared" si="4"/>
        <v>320325.61157999997</v>
      </c>
      <c r="Q21" s="71">
        <f t="shared" si="5"/>
        <v>2170183.2032399997</v>
      </c>
      <c r="R21" s="32">
        <v>147</v>
      </c>
      <c r="S21" s="24">
        <v>996</v>
      </c>
      <c r="T21" s="24">
        <v>234</v>
      </c>
      <c r="U21" s="32">
        <v>2643</v>
      </c>
      <c r="V21" s="65">
        <v>2805</v>
      </c>
      <c r="W21" s="58">
        <v>3924</v>
      </c>
    </row>
    <row r="22" spans="1:23" ht="16.5" x14ac:dyDescent="0.35">
      <c r="A22" s="1"/>
      <c r="B22" s="1"/>
      <c r="C22" s="1"/>
      <c r="D22" s="1"/>
      <c r="E22" s="1"/>
      <c r="F22" s="1"/>
      <c r="G22" s="1"/>
      <c r="H22" s="1"/>
      <c r="I22" s="8"/>
      <c r="J22" s="7"/>
      <c r="K22" s="7"/>
      <c r="L22" s="1"/>
    </row>
    <row r="23" spans="1:23" ht="16.5" x14ac:dyDescent="0.35">
      <c r="A23" s="1" t="s">
        <v>33</v>
      </c>
      <c r="B23" s="1"/>
      <c r="C23" s="1"/>
      <c r="D23" s="1"/>
      <c r="E23" s="1"/>
      <c r="F23" s="1"/>
      <c r="G23" s="1"/>
      <c r="H23" s="1"/>
      <c r="I23" s="8"/>
      <c r="J23" s="7"/>
      <c r="K23" s="7"/>
      <c r="L23" s="1"/>
    </row>
    <row r="24" spans="1:23" ht="16.5" x14ac:dyDescent="0.35">
      <c r="A24" s="1" t="s">
        <v>34</v>
      </c>
    </row>
    <row r="25" spans="1:23" ht="16.5" x14ac:dyDescent="0.35">
      <c r="A25" s="1" t="s">
        <v>39</v>
      </c>
    </row>
    <row r="26" spans="1:23" ht="16.5" x14ac:dyDescent="0.35">
      <c r="A26" s="13" t="s">
        <v>35</v>
      </c>
    </row>
    <row r="27" spans="1:23" ht="16.5" x14ac:dyDescent="0.35">
      <c r="A27" s="13" t="s">
        <v>32</v>
      </c>
    </row>
    <row r="28" spans="1:23" ht="16.5" x14ac:dyDescent="0.35">
      <c r="A28" s="13" t="s">
        <v>46</v>
      </c>
    </row>
    <row r="29" spans="1:23" ht="16.5" x14ac:dyDescent="0.35">
      <c r="A29" s="1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K1" sqref="K1"/>
    </sheetView>
  </sheetViews>
  <sheetFormatPr defaultRowHeight="15" x14ac:dyDescent="0.25"/>
  <cols>
    <col min="1" max="1" width="14" bestFit="1" customWidth="1"/>
    <col min="3" max="3" width="9.7109375" style="4" customWidth="1"/>
    <col min="4" max="4" width="9.85546875" style="2" customWidth="1"/>
    <col min="5" max="5" width="10" style="2" customWidth="1"/>
    <col min="6" max="6" width="17.42578125" style="3" customWidth="1"/>
    <col min="7" max="7" width="11.85546875" customWidth="1"/>
    <col min="8" max="8" width="11.7109375" style="2" customWidth="1"/>
    <col min="9" max="9" width="11.7109375" customWidth="1"/>
    <col min="10" max="11" width="18.28515625" customWidth="1"/>
  </cols>
  <sheetData>
    <row r="1" spans="1:12" ht="75" x14ac:dyDescent="0.35">
      <c r="A1" s="20" t="s">
        <v>0</v>
      </c>
      <c r="B1" s="17" t="s">
        <v>1</v>
      </c>
      <c r="C1" s="18" t="s">
        <v>15</v>
      </c>
      <c r="D1" s="17" t="s">
        <v>28</v>
      </c>
      <c r="E1" s="17" t="s">
        <v>18</v>
      </c>
      <c r="F1" s="18" t="s">
        <v>19</v>
      </c>
      <c r="G1" s="6" t="s">
        <v>29</v>
      </c>
      <c r="H1" s="17" t="s">
        <v>12</v>
      </c>
      <c r="I1" s="17" t="s">
        <v>13</v>
      </c>
      <c r="J1" s="6" t="s">
        <v>14</v>
      </c>
      <c r="K1" s="19" t="s">
        <v>27</v>
      </c>
    </row>
    <row r="2" spans="1:12" ht="16.5" x14ac:dyDescent="0.35">
      <c r="A2" s="10" t="s">
        <v>2</v>
      </c>
      <c r="B2" s="21">
        <v>2008</v>
      </c>
      <c r="C2" s="34">
        <v>0.19</v>
      </c>
      <c r="D2" s="28">
        <v>468.55</v>
      </c>
      <c r="E2" s="27">
        <v>85.04</v>
      </c>
      <c r="F2" s="35">
        <f>'Weighted Cleaned'!E2/'Weighted Cleaned'!D2</f>
        <v>0.18149610500480207</v>
      </c>
      <c r="G2" s="29">
        <v>688.7</v>
      </c>
      <c r="H2" s="28">
        <v>402</v>
      </c>
      <c r="I2" s="28">
        <v>1501</v>
      </c>
      <c r="J2" s="29">
        <v>2377</v>
      </c>
      <c r="K2" s="57">
        <v>2474</v>
      </c>
    </row>
    <row r="3" spans="1:12" ht="16.5" x14ac:dyDescent="0.35">
      <c r="A3" s="10" t="s">
        <v>3</v>
      </c>
      <c r="B3" s="21">
        <v>2008</v>
      </c>
      <c r="C3" s="34">
        <v>0.33</v>
      </c>
      <c r="D3" s="28">
        <v>658.68</v>
      </c>
      <c r="E3" s="27">
        <v>227.08</v>
      </c>
      <c r="F3" s="35">
        <f>'Weighted Cleaned'!E3/'Weighted Cleaned'!D3</f>
        <v>0.34475010627315239</v>
      </c>
      <c r="G3" s="29">
        <v>1005.97</v>
      </c>
      <c r="H3" s="28">
        <v>157</v>
      </c>
      <c r="I3" s="28">
        <v>438</v>
      </c>
      <c r="J3" s="29">
        <v>2377</v>
      </c>
      <c r="K3" s="43">
        <v>2474</v>
      </c>
    </row>
    <row r="4" spans="1:12" ht="16.5" x14ac:dyDescent="0.35">
      <c r="A4" s="10" t="s">
        <v>4</v>
      </c>
      <c r="B4" s="21">
        <v>2008</v>
      </c>
      <c r="C4" s="34">
        <v>0.19</v>
      </c>
      <c r="D4" s="28">
        <v>274.05</v>
      </c>
      <c r="E4" s="27">
        <v>34.049999999999997</v>
      </c>
      <c r="F4" s="35">
        <f>'Weighted Cleaned'!E4/'Weighted Cleaned'!D4</f>
        <v>0.12424740010946905</v>
      </c>
      <c r="G4" s="29">
        <v>324.35000000000002</v>
      </c>
      <c r="H4" s="28">
        <v>34</v>
      </c>
      <c r="I4" s="28">
        <v>258</v>
      </c>
      <c r="J4" s="29">
        <v>2377</v>
      </c>
      <c r="K4" s="43">
        <v>2474</v>
      </c>
    </row>
    <row r="5" spans="1:12" ht="16.5" x14ac:dyDescent="0.35">
      <c r="A5" s="10" t="s">
        <v>5</v>
      </c>
      <c r="B5" s="21">
        <v>2008</v>
      </c>
      <c r="C5" s="34">
        <v>0.22</v>
      </c>
      <c r="D5" s="28">
        <v>275.44</v>
      </c>
      <c r="E5" s="27">
        <v>44.48</v>
      </c>
      <c r="F5" s="35">
        <f>'Weighted Cleaned'!E5/'Weighted Cleaned'!D5</f>
        <v>0.1614870752250944</v>
      </c>
      <c r="G5" s="29">
        <v>438.47</v>
      </c>
      <c r="H5" s="28">
        <v>40</v>
      </c>
      <c r="I5" s="28">
        <v>96</v>
      </c>
      <c r="J5" s="29">
        <v>2377</v>
      </c>
      <c r="K5" s="43">
        <v>2474</v>
      </c>
    </row>
    <row r="6" spans="1:12" ht="16.5" x14ac:dyDescent="0.35">
      <c r="A6" s="10" t="s">
        <v>6</v>
      </c>
      <c r="B6" s="21">
        <v>2008</v>
      </c>
      <c r="C6" s="34">
        <v>0.49</v>
      </c>
      <c r="D6" s="28">
        <v>117.76</v>
      </c>
      <c r="E6" s="27">
        <v>58.29</v>
      </c>
      <c r="F6" s="35">
        <f>'Weighted Cleaned'!E6/'Weighted Cleaned'!D6</f>
        <v>0.49498980978260865</v>
      </c>
      <c r="G6" s="29">
        <v>123.64</v>
      </c>
      <c r="H6" s="28">
        <v>188</v>
      </c>
      <c r="I6" s="28">
        <v>564</v>
      </c>
      <c r="J6" s="29">
        <v>2377</v>
      </c>
      <c r="K6" s="43">
        <v>2474</v>
      </c>
    </row>
    <row r="7" spans="1:12" ht="16.5" x14ac:dyDescent="0.35">
      <c r="A7" s="10" t="s">
        <v>7</v>
      </c>
      <c r="B7" s="21">
        <v>2008</v>
      </c>
      <c r="C7" s="34">
        <v>0.35</v>
      </c>
      <c r="D7" s="28">
        <v>65.510000000000005</v>
      </c>
      <c r="E7" s="27">
        <v>23.81</v>
      </c>
      <c r="F7" s="35">
        <f>'Weighted Cleaned'!E7/'Weighted Cleaned'!D7</f>
        <v>0.36345596092199661</v>
      </c>
      <c r="G7" s="29">
        <v>229.41</v>
      </c>
      <c r="H7" s="28">
        <v>30</v>
      </c>
      <c r="I7" s="28">
        <v>142</v>
      </c>
      <c r="J7" s="29">
        <v>2377</v>
      </c>
      <c r="K7" s="43">
        <v>2474</v>
      </c>
    </row>
    <row r="8" spans="1:12" ht="16.5" x14ac:dyDescent="0.35">
      <c r="A8" s="10" t="s">
        <v>8</v>
      </c>
      <c r="B8" s="21">
        <v>2008</v>
      </c>
      <c r="C8" s="34">
        <v>0.18</v>
      </c>
      <c r="D8" s="28">
        <v>265.58999999999997</v>
      </c>
      <c r="E8" s="27">
        <v>32.200000000000003</v>
      </c>
      <c r="F8" s="35">
        <f>'Weighted Cleaned'!E8/'Weighted Cleaned'!D8</f>
        <v>0.12123950449941641</v>
      </c>
      <c r="G8" s="29">
        <v>450.21</v>
      </c>
      <c r="H8" s="28">
        <v>50</v>
      </c>
      <c r="I8" s="28">
        <v>232</v>
      </c>
      <c r="J8" s="29">
        <v>2377</v>
      </c>
      <c r="K8" s="43">
        <v>2474</v>
      </c>
    </row>
    <row r="9" spans="1:12" s="3" customFormat="1" ht="16.5" x14ac:dyDescent="0.35">
      <c r="A9" s="12" t="s">
        <v>9</v>
      </c>
      <c r="B9" s="39">
        <v>2008</v>
      </c>
      <c r="C9" s="34">
        <v>0.25</v>
      </c>
      <c r="D9" s="42">
        <v>269.8</v>
      </c>
      <c r="E9" s="34">
        <v>76.81</v>
      </c>
      <c r="F9" s="35">
        <f>'Weighted Cleaned'!E9/'Weighted Cleaned'!D9</f>
        <v>0.28469236471460341</v>
      </c>
      <c r="G9" s="51">
        <v>269.02</v>
      </c>
      <c r="H9" s="42">
        <v>10</v>
      </c>
      <c r="I9" s="42">
        <v>20</v>
      </c>
      <c r="J9" s="44">
        <v>2377</v>
      </c>
      <c r="K9" s="43">
        <v>2474</v>
      </c>
      <c r="L9"/>
    </row>
    <row r="10" spans="1:12" ht="16.5" x14ac:dyDescent="0.35">
      <c r="A10" s="10" t="s">
        <v>10</v>
      </c>
      <c r="B10" s="21">
        <v>2008</v>
      </c>
      <c r="C10" s="34">
        <v>0.36</v>
      </c>
      <c r="D10" s="28">
        <v>203.67</v>
      </c>
      <c r="E10" s="27">
        <v>54.62</v>
      </c>
      <c r="F10" s="35">
        <f>'Weighted Cleaned'!E10/'Weighted Cleaned'!D10</f>
        <v>0.26817891687533757</v>
      </c>
      <c r="G10" s="52">
        <v>282.72000000000003</v>
      </c>
      <c r="H10" s="28">
        <v>160</v>
      </c>
      <c r="I10" s="28">
        <v>354</v>
      </c>
      <c r="J10" s="29">
        <v>2377</v>
      </c>
      <c r="K10" s="43">
        <v>2474</v>
      </c>
    </row>
    <row r="11" spans="1:12" ht="16.5" x14ac:dyDescent="0.35">
      <c r="A11" s="15" t="s">
        <v>11</v>
      </c>
      <c r="B11" s="24">
        <v>2008</v>
      </c>
      <c r="C11" s="37">
        <v>0.15</v>
      </c>
      <c r="D11" s="32">
        <v>637.80999999999995</v>
      </c>
      <c r="E11" s="31">
        <v>67.5</v>
      </c>
      <c r="F11" s="38">
        <f>'Weighted Cleaned'!E11/'Weighted Cleaned'!D11</f>
        <v>0.10583089007698218</v>
      </c>
      <c r="G11" s="55">
        <v>706.3</v>
      </c>
      <c r="H11" s="32">
        <v>151</v>
      </c>
      <c r="I11" s="32">
        <v>676</v>
      </c>
      <c r="J11" s="32">
        <v>2377</v>
      </c>
      <c r="K11" s="58">
        <v>2474</v>
      </c>
    </row>
    <row r="12" spans="1:12" ht="16.5" x14ac:dyDescent="0.35">
      <c r="A12" s="10" t="s">
        <v>2</v>
      </c>
      <c r="B12" s="21">
        <v>2010</v>
      </c>
      <c r="C12" s="34">
        <v>0.2</v>
      </c>
      <c r="D12" s="28">
        <v>563.21</v>
      </c>
      <c r="E12" s="27">
        <v>105.39</v>
      </c>
      <c r="F12" s="35">
        <f>'Weighted Cleaned'!E12/'Weighted Cleaned'!D12</f>
        <v>0.18712380817101967</v>
      </c>
      <c r="G12" s="53">
        <v>747.09</v>
      </c>
      <c r="H12" s="28">
        <v>621</v>
      </c>
      <c r="I12" s="21">
        <v>1880</v>
      </c>
      <c r="J12" s="29">
        <v>2643</v>
      </c>
      <c r="K12" s="43">
        <v>2805</v>
      </c>
    </row>
    <row r="13" spans="1:12" ht="16.5" x14ac:dyDescent="0.35">
      <c r="A13" s="10" t="s">
        <v>3</v>
      </c>
      <c r="B13" s="21">
        <v>2010</v>
      </c>
      <c r="C13" s="34">
        <v>0.32</v>
      </c>
      <c r="D13" s="28">
        <v>830.19</v>
      </c>
      <c r="E13" s="27">
        <v>260.13</v>
      </c>
      <c r="F13" s="35">
        <f>'Weighted Cleaned'!E13/'Weighted Cleaned'!D13</f>
        <v>0.31333791059877858</v>
      </c>
      <c r="G13" s="53">
        <v>1025.8699999999999</v>
      </c>
      <c r="H13" s="28">
        <v>258</v>
      </c>
      <c r="I13" s="21">
        <v>583</v>
      </c>
      <c r="J13" s="29">
        <v>2643</v>
      </c>
      <c r="K13" s="43">
        <v>2805</v>
      </c>
    </row>
    <row r="14" spans="1:12" ht="16.5" x14ac:dyDescent="0.35">
      <c r="A14" s="10" t="s">
        <v>4</v>
      </c>
      <c r="B14" s="21">
        <v>2010</v>
      </c>
      <c r="C14" s="34">
        <v>0.21</v>
      </c>
      <c r="D14" s="28">
        <v>293.37</v>
      </c>
      <c r="E14" s="27">
        <v>53.7</v>
      </c>
      <c r="F14" s="35">
        <f>'Weighted Cleaned'!E14/'Weighted Cleaned'!D14</f>
        <v>0.18304530115553738</v>
      </c>
      <c r="G14" s="53">
        <v>347.36</v>
      </c>
      <c r="H14" s="28">
        <v>59</v>
      </c>
      <c r="I14" s="21">
        <v>279</v>
      </c>
      <c r="J14" s="29">
        <v>2643</v>
      </c>
      <c r="K14" s="43">
        <v>2805</v>
      </c>
    </row>
    <row r="15" spans="1:12" s="3" customFormat="1" ht="16.5" x14ac:dyDescent="0.35">
      <c r="A15" s="12" t="s">
        <v>5</v>
      </c>
      <c r="B15" s="39">
        <v>2010</v>
      </c>
      <c r="C15" s="34">
        <v>0.26</v>
      </c>
      <c r="D15" s="42">
        <v>216.89</v>
      </c>
      <c r="E15" s="34">
        <v>53.15</v>
      </c>
      <c r="F15" s="35">
        <f>'Weighted Cleaned'!E15/'Weighted Cleaned'!D15</f>
        <v>0.2450550970538061</v>
      </c>
      <c r="G15" s="54">
        <v>503.6</v>
      </c>
      <c r="H15" s="42">
        <v>27</v>
      </c>
      <c r="I15" s="39">
        <v>78</v>
      </c>
      <c r="J15" s="44">
        <v>2643</v>
      </c>
      <c r="K15" s="43">
        <v>2805</v>
      </c>
      <c r="L15"/>
    </row>
    <row r="16" spans="1:12" ht="16.5" x14ac:dyDescent="0.35">
      <c r="A16" s="10" t="s">
        <v>6</v>
      </c>
      <c r="B16" s="21">
        <v>2010</v>
      </c>
      <c r="C16" s="34">
        <v>0.49</v>
      </c>
      <c r="D16" s="28">
        <v>161.41999999999999</v>
      </c>
      <c r="E16" s="27">
        <v>74.62</v>
      </c>
      <c r="F16" s="35">
        <f>'Weighted Cleaned'!E16/'Weighted Cleaned'!D16</f>
        <v>0.46227233304423249</v>
      </c>
      <c r="G16" s="53">
        <v>171.02</v>
      </c>
      <c r="H16" s="28">
        <v>251</v>
      </c>
      <c r="I16" s="21">
        <v>653</v>
      </c>
      <c r="J16" s="29">
        <v>2643</v>
      </c>
      <c r="K16" s="43">
        <v>2805</v>
      </c>
    </row>
    <row r="17" spans="1:12" ht="16.5" x14ac:dyDescent="0.35">
      <c r="A17" s="10" t="s">
        <v>7</v>
      </c>
      <c r="B17" s="21">
        <v>2010</v>
      </c>
      <c r="C17" s="34">
        <v>0.4</v>
      </c>
      <c r="D17" s="28">
        <v>154.94999999999999</v>
      </c>
      <c r="E17" s="27">
        <v>55.79</v>
      </c>
      <c r="F17" s="35">
        <f>'Weighted Cleaned'!E17/'Weighted Cleaned'!D17</f>
        <v>0.36005162955792192</v>
      </c>
      <c r="G17" s="53">
        <v>103.34</v>
      </c>
      <c r="H17" s="28">
        <v>55</v>
      </c>
      <c r="I17" s="21">
        <v>175</v>
      </c>
      <c r="J17" s="29">
        <v>2643</v>
      </c>
      <c r="K17" s="43">
        <v>2805</v>
      </c>
    </row>
    <row r="18" spans="1:12" ht="16.5" x14ac:dyDescent="0.35">
      <c r="A18" s="10" t="s">
        <v>8</v>
      </c>
      <c r="B18" s="21">
        <v>2010</v>
      </c>
      <c r="C18" s="34">
        <v>0.17</v>
      </c>
      <c r="D18" s="28">
        <v>451.92</v>
      </c>
      <c r="E18" s="27">
        <v>78.22</v>
      </c>
      <c r="F18" s="35">
        <f>'Weighted Cleaned'!E18/'Weighted Cleaned'!D18</f>
        <v>0.17308373163391749</v>
      </c>
      <c r="G18" s="53">
        <v>572.70000000000005</v>
      </c>
      <c r="H18" s="28">
        <v>62</v>
      </c>
      <c r="I18" s="21">
        <v>264</v>
      </c>
      <c r="J18" s="29">
        <v>2643</v>
      </c>
      <c r="K18" s="43">
        <v>2805</v>
      </c>
    </row>
    <row r="19" spans="1:12" s="3" customFormat="1" ht="16.5" x14ac:dyDescent="0.35">
      <c r="A19" s="12" t="s">
        <v>9</v>
      </c>
      <c r="B19" s="39">
        <v>2010</v>
      </c>
      <c r="C19" s="34">
        <v>0.46</v>
      </c>
      <c r="D19" s="42">
        <v>83.73</v>
      </c>
      <c r="E19" s="34">
        <v>34.33</v>
      </c>
      <c r="F19" s="35">
        <f>'Weighted Cleaned'!E19/'Weighted Cleaned'!D19</f>
        <v>0.41000836020542214</v>
      </c>
      <c r="G19" s="54">
        <v>102.7</v>
      </c>
      <c r="H19" s="42">
        <v>10</v>
      </c>
      <c r="I19" s="39">
        <v>31</v>
      </c>
      <c r="J19" s="44">
        <v>2643</v>
      </c>
      <c r="K19" s="43">
        <v>2805</v>
      </c>
      <c r="L19"/>
    </row>
    <row r="20" spans="1:12" ht="16.5" x14ac:dyDescent="0.35">
      <c r="A20" s="10" t="s">
        <v>10</v>
      </c>
      <c r="B20" s="21">
        <v>2010</v>
      </c>
      <c r="C20" s="34">
        <v>0.56000000000000005</v>
      </c>
      <c r="D20" s="28">
        <v>167.16</v>
      </c>
      <c r="E20" s="27">
        <v>73.64</v>
      </c>
      <c r="F20" s="35">
        <f>'Weighted Cleaned'!E20/'Weighted Cleaned'!D20</f>
        <v>0.44053601340033505</v>
      </c>
      <c r="G20" s="53">
        <v>173.91</v>
      </c>
      <c r="H20" s="28">
        <v>165</v>
      </c>
      <c r="I20" s="21">
        <v>356</v>
      </c>
      <c r="J20" s="29">
        <v>2643</v>
      </c>
      <c r="K20" s="43">
        <v>2805</v>
      </c>
    </row>
    <row r="21" spans="1:12" ht="16.5" x14ac:dyDescent="0.35">
      <c r="A21" s="15" t="s">
        <v>11</v>
      </c>
      <c r="B21" s="24">
        <v>2010</v>
      </c>
      <c r="C21" s="37">
        <v>0.32</v>
      </c>
      <c r="D21" s="32">
        <v>642.45000000000005</v>
      </c>
      <c r="E21" s="31">
        <v>77.599999999999994</v>
      </c>
      <c r="F21" s="38">
        <f>'Weighted Cleaned'!E21/'Weighted Cleaned'!D21</f>
        <v>0.1207876099307339</v>
      </c>
      <c r="G21" s="56">
        <v>546.04999999999995</v>
      </c>
      <c r="H21" s="32">
        <v>147</v>
      </c>
      <c r="I21" s="24">
        <v>762</v>
      </c>
      <c r="J21" s="32">
        <v>2643</v>
      </c>
      <c r="K21" s="58">
        <v>2805</v>
      </c>
    </row>
    <row r="22" spans="1:12" ht="16.5" x14ac:dyDescent="0.35">
      <c r="A22" s="1"/>
      <c r="B22" s="1"/>
      <c r="C22" s="8"/>
      <c r="D22" s="7"/>
      <c r="E22" s="7"/>
      <c r="F22" s="9"/>
      <c r="G22" s="1"/>
      <c r="H22" s="7"/>
      <c r="I22" s="1"/>
      <c r="J22" s="1"/>
    </row>
    <row r="23" spans="1:12" ht="16.5" x14ac:dyDescent="0.35">
      <c r="A23" s="1" t="s">
        <v>33</v>
      </c>
      <c r="B23" s="1"/>
      <c r="C23" s="8"/>
      <c r="D23" s="7"/>
      <c r="E23" s="7"/>
      <c r="F23" s="9"/>
      <c r="G23" s="1"/>
      <c r="H23" s="7"/>
      <c r="I23" s="1"/>
      <c r="J23" s="1"/>
    </row>
    <row r="24" spans="1:12" ht="16.5" x14ac:dyDescent="0.35">
      <c r="A24" s="1" t="s">
        <v>34</v>
      </c>
    </row>
    <row r="25" spans="1:12" ht="16.5" x14ac:dyDescent="0.35">
      <c r="A25" s="1" t="s">
        <v>38</v>
      </c>
    </row>
    <row r="26" spans="1:12" ht="16.5" x14ac:dyDescent="0.35">
      <c r="A26" s="13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1" sqref="H1:H1048576"/>
    </sheetView>
  </sheetViews>
  <sheetFormatPr defaultRowHeight="15" x14ac:dyDescent="0.25"/>
  <cols>
    <col min="1" max="1" width="14" bestFit="1" customWidth="1"/>
    <col min="3" max="3" width="9.7109375" customWidth="1"/>
    <col min="4" max="4" width="9.85546875" customWidth="1"/>
    <col min="5" max="5" width="10" customWidth="1"/>
    <col min="6" max="6" width="17.42578125" customWidth="1"/>
    <col min="7" max="7" width="11.85546875" customWidth="1"/>
    <col min="8" max="9" width="11.7109375" customWidth="1"/>
    <col min="10" max="10" width="18.28515625" customWidth="1"/>
  </cols>
  <sheetData>
    <row r="1" spans="1:10" ht="75" x14ac:dyDescent="0.35">
      <c r="A1" s="20" t="s">
        <v>0</v>
      </c>
      <c r="B1" s="17" t="s">
        <v>1</v>
      </c>
      <c r="C1" s="18" t="s">
        <v>15</v>
      </c>
      <c r="D1" s="17" t="s">
        <v>28</v>
      </c>
      <c r="E1" s="17" t="s">
        <v>18</v>
      </c>
      <c r="F1" s="18" t="s">
        <v>19</v>
      </c>
      <c r="G1" s="6" t="s">
        <v>29</v>
      </c>
      <c r="H1" s="17" t="s">
        <v>12</v>
      </c>
      <c r="I1" s="17" t="s">
        <v>13</v>
      </c>
      <c r="J1" s="19" t="s">
        <v>14</v>
      </c>
    </row>
    <row r="2" spans="1:10" ht="16.5" x14ac:dyDescent="0.35">
      <c r="A2" s="10" t="s">
        <v>2</v>
      </c>
      <c r="B2" s="21">
        <v>2008</v>
      </c>
      <c r="C2" s="27">
        <v>0.19</v>
      </c>
      <c r="D2" s="28">
        <v>1203.96</v>
      </c>
      <c r="E2" s="27">
        <v>86.75</v>
      </c>
      <c r="F2" s="23">
        <f t="shared" ref="F2:F12" si="0">E2/D2</f>
        <v>7.2053888833516058E-2</v>
      </c>
      <c r="G2" s="29">
        <v>688.7</v>
      </c>
      <c r="H2" s="28">
        <v>416</v>
      </c>
      <c r="I2" s="28">
        <v>1501</v>
      </c>
      <c r="J2" s="30">
        <v>2377</v>
      </c>
    </row>
    <row r="3" spans="1:10" ht="16.5" x14ac:dyDescent="0.35">
      <c r="A3" s="10" t="s">
        <v>3</v>
      </c>
      <c r="B3" s="21">
        <v>2008</v>
      </c>
      <c r="C3" s="27">
        <v>0.31</v>
      </c>
      <c r="D3" s="28">
        <v>6208.9</v>
      </c>
      <c r="E3" s="27">
        <v>251.04</v>
      </c>
      <c r="F3" s="23">
        <f t="shared" si="0"/>
        <v>4.043228269097586E-2</v>
      </c>
      <c r="G3" s="29">
        <v>1005.97</v>
      </c>
      <c r="H3" s="28">
        <v>171</v>
      </c>
      <c r="I3" s="28">
        <v>438</v>
      </c>
      <c r="J3" s="30">
        <v>2377</v>
      </c>
    </row>
    <row r="4" spans="1:10" ht="16.5" x14ac:dyDescent="0.35">
      <c r="A4" s="10" t="s">
        <v>4</v>
      </c>
      <c r="B4" s="21">
        <v>2008</v>
      </c>
      <c r="C4" s="27">
        <v>0.21</v>
      </c>
      <c r="D4" s="28">
        <v>285.55</v>
      </c>
      <c r="E4" s="27">
        <v>45.65</v>
      </c>
      <c r="F4" s="23">
        <f t="shared" si="0"/>
        <v>0.15986692348100157</v>
      </c>
      <c r="G4" s="29">
        <v>324.35000000000002</v>
      </c>
      <c r="H4" s="28">
        <v>36</v>
      </c>
      <c r="I4" s="28">
        <v>258</v>
      </c>
      <c r="J4" s="30">
        <v>2377</v>
      </c>
    </row>
    <row r="5" spans="1:10" ht="16.5" x14ac:dyDescent="0.35">
      <c r="A5" s="10" t="s">
        <v>5</v>
      </c>
      <c r="B5" s="21">
        <v>2008</v>
      </c>
      <c r="C5" s="27">
        <v>0.21</v>
      </c>
      <c r="D5" s="28">
        <v>349.74</v>
      </c>
      <c r="E5" s="27">
        <v>44.33</v>
      </c>
      <c r="F5" s="23">
        <f t="shared" si="0"/>
        <v>0.1267513009664322</v>
      </c>
      <c r="G5" s="29">
        <v>438.47</v>
      </c>
      <c r="H5" s="28">
        <v>43</v>
      </c>
      <c r="I5" s="28">
        <v>96</v>
      </c>
      <c r="J5" s="30">
        <v>2377</v>
      </c>
    </row>
    <row r="6" spans="1:10" ht="16.5" x14ac:dyDescent="0.35">
      <c r="A6" s="10" t="s">
        <v>6</v>
      </c>
      <c r="B6" s="21">
        <v>2008</v>
      </c>
      <c r="C6" s="27">
        <v>0.48</v>
      </c>
      <c r="D6" s="28">
        <v>137.88</v>
      </c>
      <c r="E6" s="27">
        <v>57.83</v>
      </c>
      <c r="F6" s="23">
        <f t="shared" si="0"/>
        <v>0.41942268639396579</v>
      </c>
      <c r="G6" s="29">
        <v>123.64</v>
      </c>
      <c r="H6" s="28">
        <v>194</v>
      </c>
      <c r="I6" s="28">
        <v>564</v>
      </c>
      <c r="J6" s="30">
        <v>2377</v>
      </c>
    </row>
    <row r="7" spans="1:10" ht="16.5" x14ac:dyDescent="0.35">
      <c r="A7" s="10" t="s">
        <v>7</v>
      </c>
      <c r="B7" s="21">
        <v>2008</v>
      </c>
      <c r="C7" s="27">
        <v>0.27</v>
      </c>
      <c r="D7" s="28">
        <v>1910.92</v>
      </c>
      <c r="E7" s="27">
        <v>27.07</v>
      </c>
      <c r="F7" s="23">
        <f t="shared" si="0"/>
        <v>1.4165951478868817E-2</v>
      </c>
      <c r="G7" s="29">
        <v>229.41</v>
      </c>
      <c r="H7" s="28">
        <v>37</v>
      </c>
      <c r="I7" s="28">
        <v>142</v>
      </c>
      <c r="J7" s="30">
        <v>2377</v>
      </c>
    </row>
    <row r="8" spans="1:10" ht="16.5" x14ac:dyDescent="0.35">
      <c r="A8" s="10" t="s">
        <v>8</v>
      </c>
      <c r="B8" s="21">
        <v>2008</v>
      </c>
      <c r="C8" s="27">
        <v>0.15</v>
      </c>
      <c r="D8" s="28">
        <v>1901.13</v>
      </c>
      <c r="E8" s="27">
        <v>28.74</v>
      </c>
      <c r="F8" s="23">
        <f t="shared" si="0"/>
        <v>1.511732495936627E-2</v>
      </c>
      <c r="G8" s="29">
        <v>450.21</v>
      </c>
      <c r="H8" s="28">
        <v>66</v>
      </c>
      <c r="I8" s="28">
        <v>232</v>
      </c>
      <c r="J8" s="30">
        <v>2377</v>
      </c>
    </row>
    <row r="9" spans="1:10" s="3" customFormat="1" ht="16.5" x14ac:dyDescent="0.35">
      <c r="A9" s="12" t="s">
        <v>9</v>
      </c>
      <c r="B9" s="39">
        <v>2008</v>
      </c>
      <c r="C9" s="34">
        <v>0.23</v>
      </c>
      <c r="D9" s="42">
        <v>3149.41</v>
      </c>
      <c r="E9" s="34">
        <v>83.6</v>
      </c>
      <c r="F9" s="35">
        <f t="shared" si="0"/>
        <v>2.6544654395585204E-2</v>
      </c>
      <c r="G9" s="44">
        <v>269.02</v>
      </c>
      <c r="H9" s="42">
        <v>11</v>
      </c>
      <c r="I9" s="42">
        <v>20</v>
      </c>
      <c r="J9" s="43">
        <v>2377</v>
      </c>
    </row>
    <row r="10" spans="1:10" ht="16.5" x14ac:dyDescent="0.35">
      <c r="A10" s="10" t="s">
        <v>10</v>
      </c>
      <c r="B10" s="21">
        <v>2008</v>
      </c>
      <c r="C10" s="27">
        <v>0.36</v>
      </c>
      <c r="D10" s="28">
        <v>234.17</v>
      </c>
      <c r="E10" s="27">
        <v>54.9</v>
      </c>
      <c r="F10" s="23">
        <f t="shared" si="0"/>
        <v>0.23444506128026649</v>
      </c>
      <c r="G10" s="29">
        <v>282.72000000000003</v>
      </c>
      <c r="H10" s="28">
        <v>161</v>
      </c>
      <c r="I10" s="28">
        <v>354</v>
      </c>
      <c r="J10" s="30">
        <v>2377</v>
      </c>
    </row>
    <row r="11" spans="1:10" ht="16.5" x14ac:dyDescent="0.35">
      <c r="A11" s="15" t="s">
        <v>11</v>
      </c>
      <c r="B11" s="24">
        <v>2008</v>
      </c>
      <c r="C11" s="31">
        <v>0.15</v>
      </c>
      <c r="D11" s="32">
        <v>807.22</v>
      </c>
      <c r="E11" s="31">
        <v>68.41</v>
      </c>
      <c r="F11" s="26">
        <f t="shared" si="0"/>
        <v>8.4747652436758247E-2</v>
      </c>
      <c r="G11" s="32">
        <v>706.3</v>
      </c>
      <c r="H11" s="32">
        <v>161</v>
      </c>
      <c r="I11" s="32">
        <v>676</v>
      </c>
      <c r="J11" s="33">
        <v>2377</v>
      </c>
    </row>
    <row r="12" spans="1:10" ht="16.5" x14ac:dyDescent="0.35">
      <c r="A12" s="10" t="s">
        <v>2</v>
      </c>
      <c r="B12" s="21">
        <v>2010</v>
      </c>
      <c r="C12" s="34">
        <v>0.2</v>
      </c>
      <c r="D12" s="28">
        <v>623.48</v>
      </c>
      <c r="E12" s="27">
        <v>105.62</v>
      </c>
      <c r="F12" s="35">
        <f t="shared" si="0"/>
        <v>0.16940399050490793</v>
      </c>
      <c r="G12" s="36">
        <v>747.09</v>
      </c>
      <c r="H12" s="28">
        <v>625</v>
      </c>
      <c r="I12" s="21">
        <v>1880</v>
      </c>
      <c r="J12" s="30">
        <v>2643</v>
      </c>
    </row>
    <row r="13" spans="1:10" ht="16.5" x14ac:dyDescent="0.35">
      <c r="A13" s="10" t="s">
        <v>3</v>
      </c>
      <c r="B13" s="21">
        <v>2010</v>
      </c>
      <c r="C13" s="34">
        <v>0.32</v>
      </c>
      <c r="D13" s="28">
        <v>832.94</v>
      </c>
      <c r="E13" s="27">
        <v>260.57</v>
      </c>
      <c r="F13" s="35">
        <f t="shared" ref="F13:F21" si="1">E13/D13</f>
        <v>0.31283165654188771</v>
      </c>
      <c r="G13" s="36">
        <v>1025.8699999999999</v>
      </c>
      <c r="H13" s="28">
        <v>260</v>
      </c>
      <c r="I13" s="21">
        <v>583</v>
      </c>
      <c r="J13" s="30">
        <v>2643</v>
      </c>
    </row>
    <row r="14" spans="1:10" ht="16.5" x14ac:dyDescent="0.35">
      <c r="A14" s="10" t="s">
        <v>4</v>
      </c>
      <c r="B14" s="21">
        <v>2010</v>
      </c>
      <c r="C14" s="34">
        <v>0.21</v>
      </c>
      <c r="D14" s="28">
        <v>291.58</v>
      </c>
      <c r="E14" s="34">
        <v>53.56</v>
      </c>
      <c r="F14" s="35">
        <f t="shared" si="1"/>
        <v>0.18368886754921465</v>
      </c>
      <c r="G14" s="36">
        <v>347.36</v>
      </c>
      <c r="H14" s="28">
        <v>60</v>
      </c>
      <c r="I14" s="21">
        <v>279</v>
      </c>
      <c r="J14" s="30">
        <v>2643</v>
      </c>
    </row>
    <row r="15" spans="1:10" s="3" customFormat="1" ht="16.5" x14ac:dyDescent="0.35">
      <c r="A15" s="12" t="s">
        <v>5</v>
      </c>
      <c r="B15" s="39">
        <v>2010</v>
      </c>
      <c r="C15" s="34">
        <v>0.26</v>
      </c>
      <c r="D15" s="42">
        <v>216.89</v>
      </c>
      <c r="E15" s="34">
        <v>53.15</v>
      </c>
      <c r="F15" s="35">
        <f t="shared" si="1"/>
        <v>0.2450550970538061</v>
      </c>
      <c r="G15" s="45">
        <v>503.6</v>
      </c>
      <c r="H15" s="42">
        <v>27</v>
      </c>
      <c r="I15" s="39">
        <v>78</v>
      </c>
      <c r="J15" s="43">
        <v>2643</v>
      </c>
    </row>
    <row r="16" spans="1:10" ht="16.5" x14ac:dyDescent="0.35">
      <c r="A16" s="10" t="s">
        <v>6</v>
      </c>
      <c r="B16" s="21">
        <v>2010</v>
      </c>
      <c r="C16" s="34">
        <v>0.49</v>
      </c>
      <c r="D16" s="28">
        <v>178.6</v>
      </c>
      <c r="E16" s="27">
        <v>77.23</v>
      </c>
      <c r="F16" s="35">
        <f t="shared" si="1"/>
        <v>0.43241881298992163</v>
      </c>
      <c r="G16" s="36">
        <v>171.02</v>
      </c>
      <c r="H16" s="28">
        <v>256</v>
      </c>
      <c r="I16" s="21">
        <v>653</v>
      </c>
      <c r="J16" s="30">
        <v>2643</v>
      </c>
    </row>
    <row r="17" spans="1:10" ht="16.5" x14ac:dyDescent="0.35">
      <c r="A17" s="10" t="s">
        <v>7</v>
      </c>
      <c r="B17" s="21">
        <v>2010</v>
      </c>
      <c r="C17" s="34">
        <v>0.4</v>
      </c>
      <c r="D17" s="28">
        <v>154.59</v>
      </c>
      <c r="E17" s="27">
        <v>55.73</v>
      </c>
      <c r="F17" s="35">
        <f t="shared" si="1"/>
        <v>0.36050197296073483</v>
      </c>
      <c r="G17" s="36">
        <v>103.34</v>
      </c>
      <c r="H17" s="28">
        <v>56</v>
      </c>
      <c r="I17" s="21">
        <v>175</v>
      </c>
      <c r="J17" s="30">
        <v>2643</v>
      </c>
    </row>
    <row r="18" spans="1:10" ht="16.5" x14ac:dyDescent="0.35">
      <c r="A18" s="10" t="s">
        <v>8</v>
      </c>
      <c r="B18" s="21">
        <v>2010</v>
      </c>
      <c r="C18" s="34">
        <v>0.17</v>
      </c>
      <c r="D18" s="28">
        <v>450.63</v>
      </c>
      <c r="E18" s="27">
        <v>77.73</v>
      </c>
      <c r="F18" s="35">
        <f t="shared" si="1"/>
        <v>0.17249184475068238</v>
      </c>
      <c r="G18" s="36">
        <v>572.70000000000005</v>
      </c>
      <c r="H18" s="28">
        <v>63</v>
      </c>
      <c r="I18" s="21">
        <v>264</v>
      </c>
      <c r="J18" s="30">
        <v>2643</v>
      </c>
    </row>
    <row r="19" spans="1:10" s="3" customFormat="1" ht="16.5" x14ac:dyDescent="0.35">
      <c r="A19" s="12" t="s">
        <v>9</v>
      </c>
      <c r="B19" s="39">
        <v>2010</v>
      </c>
      <c r="C19" s="34">
        <v>0.46</v>
      </c>
      <c r="D19" s="42">
        <v>83.73</v>
      </c>
      <c r="E19" s="34">
        <v>34.33</v>
      </c>
      <c r="F19" s="35">
        <f t="shared" si="1"/>
        <v>0.41000836020542214</v>
      </c>
      <c r="G19" s="45">
        <v>102.7</v>
      </c>
      <c r="H19" s="42">
        <v>10</v>
      </c>
      <c r="I19" s="39">
        <v>31</v>
      </c>
      <c r="J19" s="43">
        <v>2643</v>
      </c>
    </row>
    <row r="20" spans="1:10" ht="16.5" x14ac:dyDescent="0.35">
      <c r="A20" s="10" t="s">
        <v>10</v>
      </c>
      <c r="B20" s="21">
        <v>2010</v>
      </c>
      <c r="C20" s="34">
        <v>0.55000000000000004</v>
      </c>
      <c r="D20" s="28">
        <v>169.57</v>
      </c>
      <c r="E20" s="27">
        <v>73.42</v>
      </c>
      <c r="F20" s="35">
        <f t="shared" si="1"/>
        <v>0.43297753140296047</v>
      </c>
      <c r="G20" s="36">
        <v>173.91</v>
      </c>
      <c r="H20" s="28">
        <v>167</v>
      </c>
      <c r="I20" s="21">
        <v>356</v>
      </c>
      <c r="J20" s="30">
        <v>2643</v>
      </c>
    </row>
    <row r="21" spans="1:10" ht="16.5" x14ac:dyDescent="0.35">
      <c r="A21" s="15" t="s">
        <v>11</v>
      </c>
      <c r="B21" s="24">
        <v>2010</v>
      </c>
      <c r="C21" s="37">
        <v>0.31</v>
      </c>
      <c r="D21" s="32">
        <v>663.66</v>
      </c>
      <c r="E21" s="31">
        <v>77.61</v>
      </c>
      <c r="F21" s="38">
        <f t="shared" si="1"/>
        <v>0.11694241027031914</v>
      </c>
      <c r="G21" s="24">
        <v>546.04999999999995</v>
      </c>
      <c r="H21" s="32">
        <v>153</v>
      </c>
      <c r="I21" s="24">
        <v>762</v>
      </c>
      <c r="J21" s="33">
        <v>2643</v>
      </c>
    </row>
    <row r="22" spans="1:10" ht="16.5" x14ac:dyDescent="0.35">
      <c r="A22" s="1"/>
      <c r="B22" s="1"/>
      <c r="C22" s="8"/>
      <c r="D22" s="7"/>
      <c r="E22" s="7"/>
      <c r="F22" s="9"/>
      <c r="G22" s="1"/>
      <c r="H22" s="7"/>
      <c r="I22" s="1"/>
      <c r="J22" s="1"/>
    </row>
    <row r="23" spans="1:10" ht="16.5" x14ac:dyDescent="0.35">
      <c r="A23" s="1" t="s">
        <v>33</v>
      </c>
      <c r="B23" s="1"/>
      <c r="C23" s="8"/>
      <c r="D23" s="7"/>
      <c r="E23" s="7"/>
      <c r="F23" s="9"/>
      <c r="G23" s="1"/>
      <c r="H23" s="7"/>
      <c r="I23" s="1"/>
      <c r="J23" s="1"/>
    </row>
    <row r="24" spans="1:10" ht="16.5" x14ac:dyDescent="0.35">
      <c r="A24" s="1" t="s">
        <v>34</v>
      </c>
    </row>
    <row r="25" spans="1:10" ht="16.5" x14ac:dyDescent="0.35">
      <c r="A25" s="13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8" sqref="G28"/>
    </sheetView>
  </sheetViews>
  <sheetFormatPr defaultRowHeight="15" x14ac:dyDescent="0.25"/>
  <cols>
    <col min="1" max="1" width="15" bestFit="1" customWidth="1"/>
    <col min="3" max="3" width="8.7109375" customWidth="1"/>
    <col min="4" max="4" width="8.42578125" customWidth="1"/>
    <col min="5" max="5" width="11" customWidth="1"/>
    <col min="6" max="6" width="8.28515625" customWidth="1"/>
    <col min="7" max="7" width="10.28515625" customWidth="1"/>
    <col min="8" max="8" width="10.140625" customWidth="1"/>
    <col min="9" max="9" width="12" customWidth="1"/>
  </cols>
  <sheetData>
    <row r="1" spans="1:11" ht="75" x14ac:dyDescent="0.35">
      <c r="A1" s="5" t="s">
        <v>0</v>
      </c>
      <c r="B1" s="5" t="s">
        <v>1</v>
      </c>
      <c r="C1" s="5" t="s">
        <v>30</v>
      </c>
      <c r="D1" s="5" t="s">
        <v>31</v>
      </c>
      <c r="E1" s="5" t="s">
        <v>16</v>
      </c>
      <c r="F1" s="5" t="s">
        <v>17</v>
      </c>
      <c r="G1" s="6" t="s">
        <v>12</v>
      </c>
      <c r="H1" s="6" t="s">
        <v>13</v>
      </c>
      <c r="I1" s="16" t="s">
        <v>14</v>
      </c>
      <c r="J1" s="11"/>
      <c r="K1" s="6" t="s">
        <v>20</v>
      </c>
    </row>
    <row r="2" spans="1:11" ht="16.5" x14ac:dyDescent="0.35">
      <c r="A2" s="1" t="s">
        <v>2</v>
      </c>
      <c r="B2" s="21">
        <v>2008</v>
      </c>
      <c r="C2" s="22">
        <v>1028482</v>
      </c>
      <c r="D2" s="22">
        <v>478567</v>
      </c>
      <c r="E2" s="23">
        <v>35638.230000000003</v>
      </c>
      <c r="F2" s="23">
        <f t="shared" ref="F2:F21" si="0">E2/D2</f>
        <v>7.4468632396299791E-2</v>
      </c>
      <c r="G2" s="21">
        <v>417</v>
      </c>
      <c r="H2" s="21">
        <v>1501</v>
      </c>
      <c r="I2" s="46">
        <v>2377</v>
      </c>
      <c r="J2" s="11"/>
    </row>
    <row r="3" spans="1:11" ht="16.5" x14ac:dyDescent="0.35">
      <c r="A3" s="1" t="s">
        <v>3</v>
      </c>
      <c r="B3" s="21">
        <v>2008</v>
      </c>
      <c r="C3" s="22">
        <v>330890</v>
      </c>
      <c r="D3" s="49">
        <v>795589</v>
      </c>
      <c r="E3" s="23">
        <v>39528.519999999997</v>
      </c>
      <c r="F3" s="23">
        <f t="shared" si="0"/>
        <v>4.9684598454729764E-2</v>
      </c>
      <c r="G3" s="21">
        <v>171</v>
      </c>
      <c r="H3" s="21">
        <v>438</v>
      </c>
      <c r="I3" s="46">
        <v>2377</v>
      </c>
      <c r="J3" s="11"/>
      <c r="K3" t="s">
        <v>21</v>
      </c>
    </row>
    <row r="4" spans="1:11" ht="16.5" x14ac:dyDescent="0.35">
      <c r="A4" s="1" t="s">
        <v>4</v>
      </c>
      <c r="B4" s="21">
        <v>2008</v>
      </c>
      <c r="C4" s="22">
        <v>84831</v>
      </c>
      <c r="D4" s="22">
        <v>8723</v>
      </c>
      <c r="E4" s="23">
        <v>1413.87</v>
      </c>
      <c r="F4" s="23">
        <f t="shared" si="0"/>
        <v>0.16208529175742289</v>
      </c>
      <c r="G4" s="21">
        <v>36</v>
      </c>
      <c r="H4" s="21">
        <v>258</v>
      </c>
      <c r="I4" s="46">
        <v>2377</v>
      </c>
      <c r="J4" s="11"/>
    </row>
    <row r="5" spans="1:11" ht="16.5" x14ac:dyDescent="0.35">
      <c r="A5" s="1" t="s">
        <v>5</v>
      </c>
      <c r="B5" s="21">
        <v>2008</v>
      </c>
      <c r="C5" s="22">
        <v>42027</v>
      </c>
      <c r="D5" s="22">
        <v>16151</v>
      </c>
      <c r="E5" s="23">
        <v>2027.41</v>
      </c>
      <c r="F5" s="23">
        <f t="shared" si="0"/>
        <v>0.12552845025075848</v>
      </c>
      <c r="G5" s="21">
        <v>43</v>
      </c>
      <c r="H5" s="21">
        <v>96</v>
      </c>
      <c r="I5" s="46">
        <v>2377</v>
      </c>
      <c r="J5" s="11"/>
    </row>
    <row r="6" spans="1:11" ht="16.5" x14ac:dyDescent="0.35">
      <c r="A6" s="1" t="s">
        <v>6</v>
      </c>
      <c r="B6" s="21">
        <v>2008</v>
      </c>
      <c r="C6" s="22">
        <v>71842</v>
      </c>
      <c r="D6" s="22">
        <v>30227</v>
      </c>
      <c r="E6" s="23">
        <v>11528.98</v>
      </c>
      <c r="F6" s="23">
        <f t="shared" si="0"/>
        <v>0.38141330598471562</v>
      </c>
      <c r="G6" s="21">
        <v>195</v>
      </c>
      <c r="H6" s="21">
        <v>564</v>
      </c>
      <c r="I6" s="46">
        <v>2377</v>
      </c>
      <c r="J6" s="11"/>
    </row>
    <row r="7" spans="1:11" ht="16.5" x14ac:dyDescent="0.35">
      <c r="A7" s="1" t="s">
        <v>7</v>
      </c>
      <c r="B7" s="21">
        <v>2008</v>
      </c>
      <c r="C7" s="22">
        <v>26370</v>
      </c>
      <c r="D7" s="49">
        <v>64439</v>
      </c>
      <c r="E7" s="23">
        <v>935.33</v>
      </c>
      <c r="F7" s="23">
        <f t="shared" si="0"/>
        <v>1.4514967643818185E-2</v>
      </c>
      <c r="G7" s="21">
        <v>37</v>
      </c>
      <c r="H7" s="21">
        <v>142</v>
      </c>
      <c r="I7" s="46">
        <v>2377</v>
      </c>
      <c r="J7" s="11"/>
      <c r="K7" t="s">
        <v>24</v>
      </c>
    </row>
    <row r="8" spans="1:11" ht="16.5" x14ac:dyDescent="0.35">
      <c r="A8" s="1" t="s">
        <v>8</v>
      </c>
      <c r="B8" s="21">
        <v>2008</v>
      </c>
      <c r="C8" s="22">
        <v>146776</v>
      </c>
      <c r="D8" s="49">
        <v>248417</v>
      </c>
      <c r="E8" s="23">
        <v>3369.12</v>
      </c>
      <c r="F8" s="23">
        <f t="shared" si="0"/>
        <v>1.3562356843533251E-2</v>
      </c>
      <c r="G8" s="21">
        <v>66</v>
      </c>
      <c r="H8" s="21">
        <v>232</v>
      </c>
      <c r="I8" s="46">
        <v>2377</v>
      </c>
      <c r="J8" s="11"/>
      <c r="K8" t="s">
        <v>22</v>
      </c>
    </row>
    <row r="9" spans="1:11" s="3" customFormat="1" ht="16.5" x14ac:dyDescent="0.35">
      <c r="A9" s="9" t="s">
        <v>9</v>
      </c>
      <c r="B9" s="39">
        <v>2008</v>
      </c>
      <c r="C9" s="40">
        <v>6943</v>
      </c>
      <c r="D9" s="50">
        <v>45424</v>
      </c>
      <c r="E9" s="35">
        <v>1559.1</v>
      </c>
      <c r="F9" s="35">
        <f t="shared" si="0"/>
        <v>3.4323265234237406E-2</v>
      </c>
      <c r="G9" s="39">
        <v>11</v>
      </c>
      <c r="H9" s="39">
        <v>20</v>
      </c>
      <c r="I9" s="47">
        <v>2377</v>
      </c>
      <c r="J9" s="41"/>
      <c r="K9" t="s">
        <v>23</v>
      </c>
    </row>
    <row r="10" spans="1:11" ht="16.5" x14ac:dyDescent="0.35">
      <c r="A10" s="1" t="s">
        <v>10</v>
      </c>
      <c r="B10" s="21">
        <v>2008</v>
      </c>
      <c r="C10" s="22">
        <v>96582</v>
      </c>
      <c r="D10" s="22">
        <v>36645</v>
      </c>
      <c r="E10" s="23">
        <v>9293.99</v>
      </c>
      <c r="F10" s="23">
        <f t="shared" si="0"/>
        <v>0.25362232228134807</v>
      </c>
      <c r="G10" s="21">
        <v>161</v>
      </c>
      <c r="H10" s="21">
        <v>354</v>
      </c>
      <c r="I10" s="46">
        <v>2377</v>
      </c>
      <c r="J10" s="11"/>
    </row>
    <row r="11" spans="1:11" ht="16.5" x14ac:dyDescent="0.35">
      <c r="A11" s="14" t="s">
        <v>11</v>
      </c>
      <c r="B11" s="24">
        <v>2008</v>
      </c>
      <c r="C11" s="25">
        <v>561610</v>
      </c>
      <c r="D11" s="25">
        <v>196465</v>
      </c>
      <c r="E11" s="26">
        <v>9893.56</v>
      </c>
      <c r="F11" s="26">
        <f t="shared" si="0"/>
        <v>5.0357875448553177E-2</v>
      </c>
      <c r="G11" s="24">
        <v>161</v>
      </c>
      <c r="H11" s="24">
        <v>676</v>
      </c>
      <c r="I11" s="48">
        <v>2377</v>
      </c>
      <c r="J11" s="11"/>
    </row>
    <row r="12" spans="1:11" ht="16.5" x14ac:dyDescent="0.35">
      <c r="A12" s="1" t="s">
        <v>2</v>
      </c>
      <c r="B12" s="21">
        <v>2010</v>
      </c>
      <c r="C12" s="22">
        <v>1425734</v>
      </c>
      <c r="D12" s="22">
        <v>402244</v>
      </c>
      <c r="E12" s="23">
        <v>63939.98</v>
      </c>
      <c r="F12" s="23">
        <f t="shared" si="0"/>
        <v>0.15895819452869403</v>
      </c>
      <c r="G12" s="21">
        <v>625</v>
      </c>
      <c r="H12" s="21">
        <v>1880</v>
      </c>
      <c r="I12" s="46">
        <v>2643</v>
      </c>
      <c r="J12" s="11"/>
    </row>
    <row r="13" spans="1:11" ht="16.5" x14ac:dyDescent="0.35">
      <c r="A13" s="1" t="s">
        <v>3</v>
      </c>
      <c r="B13" s="21">
        <v>2010</v>
      </c>
      <c r="C13" s="22">
        <v>485603</v>
      </c>
      <c r="D13" s="22">
        <v>207696</v>
      </c>
      <c r="E13" s="23">
        <v>64200.06</v>
      </c>
      <c r="F13" s="23">
        <f t="shared" si="0"/>
        <v>0.30910590478391492</v>
      </c>
      <c r="G13" s="21">
        <v>260</v>
      </c>
      <c r="H13" s="21">
        <v>583</v>
      </c>
      <c r="I13" s="46">
        <v>2643</v>
      </c>
      <c r="J13" s="11"/>
    </row>
    <row r="14" spans="1:11" ht="16.5" x14ac:dyDescent="0.35">
      <c r="A14" s="1" t="s">
        <v>4</v>
      </c>
      <c r="B14" s="21">
        <v>2010</v>
      </c>
      <c r="C14" s="22">
        <v>96478</v>
      </c>
      <c r="D14" s="22">
        <v>15785</v>
      </c>
      <c r="E14" s="23">
        <v>3039.65</v>
      </c>
      <c r="F14" s="23">
        <f t="shared" si="0"/>
        <v>0.19256572695597085</v>
      </c>
      <c r="G14" s="21">
        <v>60</v>
      </c>
      <c r="H14" s="21">
        <v>279</v>
      </c>
      <c r="I14" s="46">
        <v>2643</v>
      </c>
      <c r="J14" s="11"/>
    </row>
    <row r="15" spans="1:11" s="3" customFormat="1" ht="16.5" x14ac:dyDescent="0.35">
      <c r="A15" s="9" t="s">
        <v>5</v>
      </c>
      <c r="B15" s="39">
        <v>2010</v>
      </c>
      <c r="C15" s="40">
        <v>50918</v>
      </c>
      <c r="D15" s="40">
        <v>5804</v>
      </c>
      <c r="E15" s="35">
        <v>1513.04</v>
      </c>
      <c r="F15" s="35">
        <f t="shared" si="0"/>
        <v>0.26068917987594764</v>
      </c>
      <c r="G15" s="39">
        <v>27</v>
      </c>
      <c r="H15" s="39">
        <v>78</v>
      </c>
      <c r="I15" s="47">
        <v>2643</v>
      </c>
      <c r="J15" s="41"/>
      <c r="K15"/>
    </row>
    <row r="16" spans="1:11" ht="16.5" x14ac:dyDescent="0.35">
      <c r="A16" s="1" t="s">
        <v>6</v>
      </c>
      <c r="B16" s="21">
        <v>2010</v>
      </c>
      <c r="C16" s="22">
        <v>121934</v>
      </c>
      <c r="D16" s="22">
        <v>47140</v>
      </c>
      <c r="E16" s="23">
        <v>20747.849999999999</v>
      </c>
      <c r="F16" s="23">
        <f t="shared" si="0"/>
        <v>0.44013258379295711</v>
      </c>
      <c r="G16" s="21">
        <v>256</v>
      </c>
      <c r="H16" s="21">
        <v>653</v>
      </c>
      <c r="I16" s="46">
        <v>2643</v>
      </c>
      <c r="J16" s="11"/>
    </row>
    <row r="17" spans="1:11" ht="16.5" x14ac:dyDescent="0.35">
      <c r="A17" s="1" t="s">
        <v>7</v>
      </c>
      <c r="B17" s="21">
        <v>2010</v>
      </c>
      <c r="C17" s="22">
        <v>18559</v>
      </c>
      <c r="D17" s="22">
        <v>7879</v>
      </c>
      <c r="E17" s="23">
        <v>2900.24</v>
      </c>
      <c r="F17" s="23">
        <f t="shared" si="0"/>
        <v>0.36809747429876888</v>
      </c>
      <c r="G17" s="21">
        <v>56</v>
      </c>
      <c r="H17" s="21">
        <v>175</v>
      </c>
      <c r="I17" s="46">
        <v>2643</v>
      </c>
      <c r="J17" s="11"/>
    </row>
    <row r="18" spans="1:11" ht="16.5" x14ac:dyDescent="0.35">
      <c r="A18" s="1" t="s">
        <v>8</v>
      </c>
      <c r="B18" s="21">
        <v>2010</v>
      </c>
      <c r="C18" s="22">
        <v>152738</v>
      </c>
      <c r="D18" s="22">
        <v>33120</v>
      </c>
      <c r="E18" s="23">
        <v>5459.69</v>
      </c>
      <c r="F18" s="23">
        <f t="shared" si="0"/>
        <v>0.16484571256038646</v>
      </c>
      <c r="G18" s="21">
        <v>63</v>
      </c>
      <c r="H18" s="21">
        <v>264</v>
      </c>
      <c r="I18" s="46">
        <v>2643</v>
      </c>
      <c r="J18" s="11"/>
    </row>
    <row r="19" spans="1:11" s="3" customFormat="1" ht="16.5" x14ac:dyDescent="0.35">
      <c r="A19" s="9" t="s">
        <v>9</v>
      </c>
      <c r="B19" s="39">
        <v>2010</v>
      </c>
      <c r="C19" s="40">
        <v>3780</v>
      </c>
      <c r="D19" s="40">
        <v>930</v>
      </c>
      <c r="E19" s="35">
        <v>355.55</v>
      </c>
      <c r="F19" s="35">
        <f t="shared" si="0"/>
        <v>0.38231182795698926</v>
      </c>
      <c r="G19" s="39">
        <v>10</v>
      </c>
      <c r="H19" s="39">
        <v>31</v>
      </c>
      <c r="I19" s="47">
        <v>2643</v>
      </c>
      <c r="J19" s="41"/>
      <c r="K19"/>
    </row>
    <row r="20" spans="1:11" ht="16.5" x14ac:dyDescent="0.35">
      <c r="A20" s="1" t="s">
        <v>10</v>
      </c>
      <c r="B20" s="21">
        <v>2010</v>
      </c>
      <c r="C20" s="22">
        <v>65192</v>
      </c>
      <c r="D20" s="22">
        <v>28213</v>
      </c>
      <c r="E20" s="23">
        <v>12510.2</v>
      </c>
      <c r="F20" s="23">
        <f t="shared" si="0"/>
        <v>0.44341970013823417</v>
      </c>
      <c r="G20" s="21">
        <v>167</v>
      </c>
      <c r="H20" s="21">
        <v>356</v>
      </c>
      <c r="I20" s="46">
        <v>2643</v>
      </c>
      <c r="J20" s="11"/>
    </row>
    <row r="21" spans="1:11" ht="16.5" x14ac:dyDescent="0.35">
      <c r="A21" s="14" t="s">
        <v>11</v>
      </c>
      <c r="B21" s="24">
        <v>2010</v>
      </c>
      <c r="C21" s="25">
        <v>398459</v>
      </c>
      <c r="D21" s="25">
        <v>106038</v>
      </c>
      <c r="E21" s="26">
        <v>12210.69</v>
      </c>
      <c r="F21" s="26">
        <f t="shared" si="0"/>
        <v>0.11515390708991118</v>
      </c>
      <c r="G21" s="24">
        <v>153</v>
      </c>
      <c r="H21" s="24">
        <v>762</v>
      </c>
      <c r="I21" s="48">
        <v>2643</v>
      </c>
      <c r="J21" s="11"/>
    </row>
    <row r="22" spans="1:1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1" ht="16.5" x14ac:dyDescent="0.35">
      <c r="A23" s="1" t="s">
        <v>33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1" ht="16.5" x14ac:dyDescent="0.35">
      <c r="A24" s="1" t="s">
        <v>34</v>
      </c>
    </row>
    <row r="25" spans="1:11" ht="16.5" x14ac:dyDescent="0.35">
      <c r="A25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Weighted Cleaned All HHs</vt:lpstr>
      <vt:lpstr>Weighted Cleaned</vt:lpstr>
      <vt:lpstr>Weighted</vt:lpstr>
      <vt:lpstr>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M. Golenko</dc:creator>
  <cp:lastModifiedBy>Rowena M. Sace</cp:lastModifiedBy>
  <dcterms:created xsi:type="dcterms:W3CDTF">2013-09-12T20:38:13Z</dcterms:created>
  <dcterms:modified xsi:type="dcterms:W3CDTF">2016-08-09T02:02:30Z</dcterms:modified>
</cp:coreProperties>
</file>