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Project\EPAR\Final Deliverables\302_Agribusiness_Development_Clusters,_SEZs,_and_Incubators\"/>
    </mc:Choice>
  </mc:AlternateContent>
  <bookViews>
    <workbookView xWindow="0" yWindow="0" windowWidth="26280" windowHeight="10590"/>
  </bookViews>
  <sheets>
    <sheet name="Cover Sheet" sheetId="11" r:id="rId1"/>
    <sheet name="ClusterData" sheetId="1" r:id="rId2"/>
    <sheet name="Pivot Table" sheetId="9" r:id="rId3"/>
    <sheet name="Incubators" sheetId="10" r:id="rId4"/>
  </sheets>
  <definedNames>
    <definedName name="_xlnm._FilterDatabase" localSheetId="1" hidden="1">ClusterData!$A$1:$BK$91</definedName>
  </definedNames>
  <calcPr calcId="162913"/>
  <pivotCaches>
    <pivotCache cacheId="1" r:id="rId5"/>
  </pivotCaches>
</workbook>
</file>

<file path=xl/calcChain.xml><?xml version="1.0" encoding="utf-8"?>
<calcChain xmlns="http://schemas.openxmlformats.org/spreadsheetml/2006/main">
  <c r="AV12" i="1" l="1"/>
  <c r="AV11" i="1"/>
  <c r="AV75" i="1"/>
  <c r="AV13" i="1"/>
  <c r="AV30" i="1"/>
  <c r="AV4" i="1"/>
  <c r="AV63" i="1"/>
  <c r="AV62" i="1"/>
  <c r="AV81" i="1"/>
  <c r="AV71" i="1"/>
  <c r="AV31" i="1"/>
  <c r="AV78" i="1"/>
  <c r="AV73" i="1"/>
  <c r="AV18" i="1"/>
  <c r="AV22" i="1"/>
  <c r="AV17" i="1"/>
  <c r="AV51" i="1"/>
  <c r="AV82" i="1"/>
  <c r="AV3" i="1"/>
  <c r="AV65" i="1"/>
  <c r="AV6" i="1"/>
  <c r="AV53" i="1"/>
  <c r="AV56" i="1"/>
  <c r="AV27" i="1"/>
  <c r="AV35" i="1"/>
  <c r="AV48" i="1"/>
  <c r="AV32" i="1"/>
  <c r="AX97" i="1"/>
  <c r="AW97" i="1"/>
  <c r="AX96" i="1"/>
  <c r="AW96" i="1"/>
  <c r="AX94" i="1"/>
  <c r="AW94" i="1"/>
  <c r="AT34" i="1"/>
  <c r="AT96" i="1" s="1"/>
  <c r="AS97" i="1"/>
  <c r="AS96" i="1"/>
  <c r="AS94" i="1"/>
  <c r="AU57" i="1"/>
  <c r="AV57" i="1" s="1"/>
  <c r="AU34" i="1"/>
  <c r="AT97" i="1"/>
  <c r="AT94" i="1" l="1"/>
  <c r="AU96" i="1"/>
  <c r="AU97" i="1"/>
  <c r="AU94" i="1"/>
  <c r="AV34" i="1"/>
</calcChain>
</file>

<file path=xl/sharedStrings.xml><?xml version="1.0" encoding="utf-8"?>
<sst xmlns="http://schemas.openxmlformats.org/spreadsheetml/2006/main" count="2301" uniqueCount="823">
  <si>
    <t>P003194</t>
  </si>
  <si>
    <t>Zambia Coffee Compnay LTD, Ministry of Agriculture</t>
  </si>
  <si>
    <t>Zambia</t>
  </si>
  <si>
    <t xml:space="preserve">The objectives of expanding the agricultural base and diversifying sources of foreign exchange were met, and the re-estimated rates of return for the project are favorable. (The financial rates of return are estimated at 26% for coffee and 43% for cut flowers; the economic rate of return is estimated at 44%.) However, the objective of raising rural incomes was not achieved to the extent expected. </t>
  </si>
  <si>
    <t>Commercial farmers benefited, since they were able to obtain loans under the credit program, but smallholders did not benefit to the extent anticipated, mainly because they did not have access to credit since they were considered by the participating commercial banks as not creditworthy.</t>
  </si>
  <si>
    <t>The turnaround came after the following changes: expansion of coverage to all agricultural crops, incentives given to the participating banks (PBs), and the initiatives taken by the Project Management Unit (PMU) in following up on implementation issues.</t>
  </si>
  <si>
    <t>http://www.worldbank.org/projects/P003194/coffee-project-02?lang=en&amp;tab=overview</t>
  </si>
  <si>
    <t>Horticulture, Cut Flowers, Honey, Groundnuts, Beans, Coffee, Chilis, Maize/Seed, Cotton, Livestock and Wood products</t>
  </si>
  <si>
    <t>The Ministry of Trade, Commerce and Industry (MTCI) plays a co-ordinating role in the implementation of the Private Sector Development (PSD) Action Plan, approved in a large consultative forum in Livingstone in 2004. The newly created Zambia Development Agency, bringing together five pre-existing agencies (Export Board, Export Processing Zones Authority, Small Enterprises Development Board, Investment Centre and Privatisation Agency) will act (Bonaglia 2009)
trade-related training education is the main area of support in the category
of trade policy and regulation (TPR). Training in trade negotiation is a different sub-category but is closely
related to trade-related training education and should thus be considered together. Efforts targeted at this
area have focused mostly at enhancing Zambia’s participation in the WTO so that it can safeguard its
interests together with other developing countries. (Chiwele)
Six countries and two multilateral agencies are report to have provided Zambia with support for
trade promotion. Going by the activities listed in the WTO/OECD database, much of this help is aimed at
expanding Zambia’s exports by dealing with supply-side issues, such as commercialisation and
transformation of agriculture, support to enhance the implementation of AGOA, the training of supervisors
and managers in the horticultural industry and the improvement of trade-related environment through
appropriate policies.</t>
  </si>
  <si>
    <t>Chiwele, 2006</t>
  </si>
  <si>
    <t>Bonaglia 2009; MATEP 2006, 2009; Cardno 2010</t>
  </si>
  <si>
    <t>http://dai.com/our-work/projects/zambia%E2%80%94market-access-trade-and-enabling-policies-program-matep</t>
  </si>
  <si>
    <t>CLUSA/USAID</t>
  </si>
  <si>
    <t xml:space="preserve">Maize, Beef, Cotton </t>
  </si>
  <si>
    <t>3,510 Kwacha (average per farmer)</t>
  </si>
  <si>
    <t>Production of maize, the most important crop for farmers in the survey, increased on average by 82% for farmers who were active in PROFIT compared to 68% for those who were inactive. Perhaps more importantly, the average amount of maize sales increased by 161% for farmers who were active in PROFIT, compared to 56 percent for those who were inactive.</t>
  </si>
  <si>
    <t>Bonaglia 2009; USAID 2010</t>
  </si>
  <si>
    <t>http://www.ifdc.org/projects/current2/east_southern_africa_division/profit/</t>
  </si>
  <si>
    <t>P122123</t>
  </si>
  <si>
    <t>http://www.worldbank.org/projects/P122123/zambia-livestock-development-animal-health-project?lang=en</t>
  </si>
  <si>
    <t>.</t>
  </si>
  <si>
    <t>Mean</t>
  </si>
  <si>
    <t>Max</t>
  </si>
  <si>
    <t>Min</t>
  </si>
  <si>
    <t>Ghana - Brong Ahafo Soybean Cluster</t>
  </si>
  <si>
    <t>Thailand - Bresse Chicken Cluster</t>
  </si>
  <si>
    <t>Costa Rica - Atlantic Agricutural Development</t>
  </si>
  <si>
    <t>Cote d'Ivoire - Agriculture Sector Support Project</t>
  </si>
  <si>
    <t xml:space="preserve">Kenya - Agriculture Sector Adjustment Credit Project </t>
  </si>
  <si>
    <t>Colombia - Agricultural Transition</t>
  </si>
  <si>
    <t>Mali - Agricultural Sector Project</t>
  </si>
  <si>
    <t>Senegal - Agricultural Sector Adjustment Project</t>
  </si>
  <si>
    <t>Malawi - Agricultural Sector Adjustment Program Project</t>
  </si>
  <si>
    <t>Uganda - Agricultural Sector Adjustment Credit Project</t>
  </si>
  <si>
    <t>Cote d'Ivoire - Agricultural Sector Adjustment Credit Project</t>
  </si>
  <si>
    <t>Mozambique - Agricultural Rehabilitation and Development Project</t>
  </si>
  <si>
    <t>Sao Tome and Principe - Agricultural Privatization and Smallholder Development Project</t>
  </si>
  <si>
    <t>Burkina Faso - Agricultural Diversification and Market Development Project</t>
  </si>
  <si>
    <t>Mali - Agricultural Competitiveness and Diversification Project</t>
  </si>
  <si>
    <t>China - Advantaged Area Livestock Program</t>
  </si>
  <si>
    <t>Mexico - Colima Lemon Cluster</t>
  </si>
  <si>
    <t>Kenya - Cotton Processing and Marketing Project</t>
  </si>
  <si>
    <t>Togo - Cotton Sector Development Project</t>
  </si>
  <si>
    <t>Uganda - Cotton Subsector Development Project</t>
  </si>
  <si>
    <t>Argentina - Cuyo Wine Cluster</t>
  </si>
  <si>
    <t>India - Diversified Agricultural Support Project (DASP)</t>
  </si>
  <si>
    <t>Vietnam - Dong Lieu Root Crop Cluster</t>
  </si>
  <si>
    <t>Ethiopia - Competitiveness and Job Creation Project</t>
  </si>
  <si>
    <t>Madagascar - Integrated Growth Poles and Corridor Project</t>
  </si>
  <si>
    <t>Kenya - Lake Naivasha Cut Flower Cluster</t>
  </si>
  <si>
    <t>Mali, Burkina Faso - Liptako-Gourma Integrated Development Cluster</t>
  </si>
  <si>
    <t>India - Maharashtra Grape Cluster</t>
  </si>
  <si>
    <t>Indonesia - Maluku Regional Development Project</t>
  </si>
  <si>
    <t>Zambia - Market Access, Trade, and Enabling Policies Project (MATEP)</t>
  </si>
  <si>
    <t>Chile - Maule Rasberry Cluster</t>
  </si>
  <si>
    <t>Mexico - Michoacan Avacado Cluster</t>
  </si>
  <si>
    <t>Guinea - National Agricultural Export Promotion Project</t>
  </si>
  <si>
    <t>Papua New Guinea - Oro Smallholder Oil Palm Development Project</t>
  </si>
  <si>
    <t>Nicaragua - Presidential Coffee Comission</t>
  </si>
  <si>
    <t>Guinea-Bissau - Private Sector Rehabilitation and Agribusiness Development</t>
  </si>
  <si>
    <t>India - Pune Food Processing Cluster</t>
  </si>
  <si>
    <t>Brazil - Rio Grande de Norte Melon Cluster</t>
  </si>
  <si>
    <t>Sierra Leone - Rural and Private Sector Development</t>
  </si>
  <si>
    <t>Sierra Leone - Rural and Private Sector Development Additional Financing</t>
  </si>
  <si>
    <t>Brazil - Santa Catarina Apple Cluster</t>
  </si>
  <si>
    <t>Philippines - Small Coconut Farms Development Project</t>
  </si>
  <si>
    <t>Sri Lanka - Smallholder Rubber Rehabilitation Project</t>
  </si>
  <si>
    <t>Ghana - Tamale Pepper Cluster</t>
  </si>
  <si>
    <t>Ghana - Upper East Rice Cluster</t>
  </si>
  <si>
    <t>Ghana - Wenchi Maize Cluster</t>
  </si>
  <si>
    <t>South Africa - Western Cape Wine Cluster</t>
  </si>
  <si>
    <t>Thailand - Western GAP Cluster</t>
  </si>
  <si>
    <t>Zambia - Livestock Development and Animal Health Project</t>
  </si>
  <si>
    <t>Colombia - Antioquia Horticultural Cluster</t>
  </si>
  <si>
    <t>Chile - Bio Bio Blueberry Cluster</t>
  </si>
  <si>
    <t>Colombia - Bogota Cut Flower Cluster</t>
  </si>
  <si>
    <t>Brazil - Bahia Sustainable Development Project</t>
  </si>
  <si>
    <t>Tanzania - Cashew &amp; Coconut Treecrops Project</t>
  </si>
  <si>
    <t>Brazil - Ceara Rural Sustainable Development and Competitiveness</t>
  </si>
  <si>
    <t>Afghanistan - Agriculture and Rural Development Cluster</t>
  </si>
  <si>
    <t>Afghanistan - Horticulture Export Cluster and Livestock Productivity Project</t>
  </si>
  <si>
    <t>Belize - Agricultural Credit and Export Development Project</t>
  </si>
  <si>
    <t>Bolivia - Wine Cluster</t>
  </si>
  <si>
    <t>Chile - Wine Cluster</t>
  </si>
  <si>
    <t>Cameroon - Cocoa Rehabilitation Project</t>
  </si>
  <si>
    <t>Colombia - Productive Partnerships Support Project</t>
  </si>
  <si>
    <t>Chile - Coquimbo Fruit Cluster</t>
  </si>
  <si>
    <t xml:space="preserve">Chile - Maule Frutas de Chile 2010 </t>
  </si>
  <si>
    <t>Ghana - Cocoa Cluster</t>
  </si>
  <si>
    <t xml:space="preserve">Grenada - Industrial Park </t>
  </si>
  <si>
    <t>India - Gujarat Dairy Cluster</t>
  </si>
  <si>
    <t>Jamaica - Sugar Industry</t>
  </si>
  <si>
    <t>Kenya - Coffee Cluster</t>
  </si>
  <si>
    <t>Kenya - Tea Development Agency</t>
  </si>
  <si>
    <t>Brazil - Matto Grosso Soy Cluster</t>
  </si>
  <si>
    <t>China - Mid Yangtze Agricultural Development Project</t>
  </si>
  <si>
    <t>Brazil - Minas Gerais Fruit Cluster</t>
  </si>
  <si>
    <t>Nicaragua - Coffee Cluster</t>
  </si>
  <si>
    <t xml:space="preserve">Ghana - North-Eastern Soybean Cluster </t>
  </si>
  <si>
    <t>Chile - O'Higgins Fruit Cluster</t>
  </si>
  <si>
    <t>Brazil - Pertolina Juazeiro Fruit Cluster</t>
  </si>
  <si>
    <t>Ecuador - Pichincha Cut Flower Cluster</t>
  </si>
  <si>
    <t>Samoa - Agriculture Competitiveness Enhancement Project</t>
  </si>
  <si>
    <t>Brazil - Sao Paulo Orange Juice Cluster</t>
  </si>
  <si>
    <t>Tanzania - Southern Agricultural Growth Corridor Of Tanzania (SAGCOT)</t>
  </si>
  <si>
    <t>Brazil - Southern Wine Cluster</t>
  </si>
  <si>
    <t xml:space="preserve">Tajikistan - Agriculture Commercialization Project </t>
  </si>
  <si>
    <t xml:space="preserve">Uganda - Agricultural Cluster Development Project </t>
  </si>
  <si>
    <t>Chile - Valparaiso Avocado Cluster</t>
  </si>
  <si>
    <t>Mexico - Vera Cruz Pineapple Cluster</t>
  </si>
  <si>
    <t>Vietnam - Agriculture Competitiveness Project</t>
  </si>
  <si>
    <t>Zambia - Coffee Project</t>
  </si>
  <si>
    <t>Zambia - Production, Finance and Improved Technology Program (PROFIT)</t>
  </si>
  <si>
    <t>National Government</t>
  </si>
  <si>
    <t>Local Organization</t>
  </si>
  <si>
    <t>University</t>
  </si>
  <si>
    <t xml:space="preserve">Egalitarian distribution of infrastructure upgrades is a natural response to social and political pressures on government, yet this limits the scope for synergies with other (technical, financial, etc.) interventions related to agricultural value chains. Greater impact may be achieved through the clustering of interventions in certain locales—featuring high growth potential or especially difficult circumstances. Resources for additional infrastructure upgrades may be allocated as ‘rewards’ to communities and farmer organizations which have adopted socially desired practices (e.g. measures to mitigate environmental risks). 
Facilitating increased private service provision, contract farming, and more multidimensional public-private collaborative initiatives in agriculture requires certain types of experience and sets of ‘soft skills’ which are not readily available at the level of provincial (let alone district) agricultural departments
Promoting complex relationships between farmer organizations (FOs) and agribusiness companies should normally be done in stages. Newly formed groups
without any history of collective action will tend to be poor partners for companies. For new or weak FOs, support should first be support to develop core
management skills and effective governance arrangements and undertaking a few basic functions. Incremental steps in collective action (i.e. ‘partnerships among farmers’) should precede efforts to directly link them with specific downstream buyers, and even then, several steps may be needed to incrementally build trust and confidence before any significant multiple commitments are made.
When selecting private sector companies to participate in project-supported Partnerships, project staff should focus on choosing ‘proven winners’. The ACP’s
‘everyone is welcome’ advertising strategy to recruit companies was consistent with the desired competitive and transparent project ethos, yet this is not an ideal strategy for recruiting companies with a strong track record and clear growth potential
Strong FOs are key to successful PPs, but not necessarily sustainable PPs: Wellorganized farmer’s organizations with strong leadership, high literacy/numeracy
rates and a long-term strategic perspective provide a good foundation for a strong partnership with companies. Strong FOs provide the basis for a more balanced partnership, in terms of negotiating prices and other terms; and provide for a more efficient implementation of project-related activities, including communications, training, procurement, etc. However, where the situation is one of a strong farmer organization and less strong (or unstable) agribusiness, the tendency will be for the FO to ‘outgrow’ the partnership and seek better alternatives.
Some Challenges in Relation to Project Support for PP:
Agribusinesses
 The project resources seem to have been too small to attract the interest of major agribusinesses based in Hanoi or HCMC. The perception of companies was that the project was mostly about farmers and not especially attractive for their involvement. This relates both to the grants for the companies and the fact that FOs would be comprised of only 50-100 members. Most companies in the bigger cities also tend not to deal directly with farmers but, instead, work through traders or commissioned agents. ACP expected the companies to buy all the output of the FO.
 PPMUs didn’t have the tools/capability to effectively screen companies. In all likelihood some struggling companies were let in to the project when they might have been filtered out. Many of the companies were not even visited.
 FOs faced a steep learning curve in understanding and applying WB procurement requirements plus government procurement rules. FO leaders might have been trained ahead of time and this might have reduced the incidence of mistakes and delays. FOs generally struggled with documentation and those which were not legal entities encountered problems getting government approval to undertake the procurement. The inability of some FO members to put forth their matching contribution led to needed revisions in ‘business plans’ with the subsequent need for approvals or no objections. The time-consuming and learning by doing frequently led FOs to procure not on a timing basis—i.e. fertilizer after it was needed—and led some FOs to forego some procurement because of the perceived difficulties. Some cut back on purchases of equipment and other physical assets due to perceptions that this would be problematic from a procurement point of view and instead, purchased more inputs during the second year because they had already learned how to do this. </t>
  </si>
  <si>
    <t xml:space="preserve">Facilitating increased private service provision, contract farming, and more multidimensional public-private collaborative initiatives in agriculture requires certain types of experience and sets of ‘soft skills’ which are not readily available at the level of provincial (let alone district) agricultural departments. </t>
  </si>
  <si>
    <t xml:space="preserve">The project’s original main beneficiaries were smallholder farmers and agribusinesses in eight provinces in the central region. At appraisal the main
expected beneficiaries were:
(a) About 50,000 smallholders to be trained under Component A (Enhancement of Agricultural Technology);
(b) Farmers and agribusinesses (AB) involved in PPs - 10,000 smallholder producers and 96 agribusiness enterprises from Component B ( Support to Productive Partnerships); and
(c) About 50,000 smallholders to benefit from infrastructure upgrades under Component C (Provision of Critical Infrastructure).
 On average, however, where the technologies were applied, the farmers realized a nearly 17% increase in yield and a 22% increase in the value of sales. 
More than 93,400 farmers were trained through the technology demonstration schemes, this far exceeding the original goal of 50,000. A large majority (82%) of the extension topics related to various technical aspects of crops; others related to livestock or aquaculture production. Nearly two-thirds related to sustainable farming practices (i.e. water saving, organic farming, use of bio-fertilizers, etc.). The adoption of new or nontraditional technologies by smallholder farmers typically occurs over time as the experience of ‘early adopters’ is closely watched by their risk-averse peers. Under ACP, it was expected that 20% of the trained farmers would adopt the new technologies. Based upon reports made soon after the completion of the demonstration schemes, the average adoption rate was just under 30% (i.e. 27,000 out of 93,500 farmers). 
Despite being implemented for only a three crop cycles, the Mekong Delta program provided training in sustainable rice agronomic and water management techniques to more than 33,000 farmers via a series of successful Farmer Field School courses at demonstration sites. 
The project successfully established 98 demand-driven productive partnerships (PPs) between farmer organizations (FOs) and agribusiness companies (ABs). PDO level outcomes were expected to relate to (i) higher prices for FO farmers (compared with nonPP farmers) due to higher quality and/or lower transaction costs - price premiums ranged from zero to more than 30%, and (ii) higher total sales value over time for the FO (due to a combination of increased output and better prices) - sales increases were recorded at 18%.
On average, the investments in infrasturcture resulted in reductions in post-harvest losses, transportation time and transportation costs by 31%, 20% and 29%, respectively </t>
  </si>
  <si>
    <t xml:space="preserve">M&amp;E Data collected for 98 PPs revealed the following:
 Selling prices of products of participating farmers were 10% higher than comparable farmers outside the partnerships, mainly because farmers in PPs produced higher quality products and secured the supply of products to agribusinesses on a long-term basis.
 The participating farmers’ total sales increased 18.2%, by value compared to “before” joining the partnerships, although some of this stemmed from rising prices. Cost-benefit analysis of FO’s activities showed that the ERR obtained by FOs joining in PPs averaged 29%, suggesting that PP’s activities generated considerable economic benefits to participating FOs.
 With technical and financial support of the project, the total profits of all 98 PPs increased around VND 276 billion (equivalent to US$ 13.8 million) compared to before the PPs, and the average income of each farmer in PPs also increased VND 18 million a year.
The project’s original main beneficiaries were smallholder farmers and agribusinesses in eight provinces in the central region. At appraisal the main
expected beneficiaries were:
(a) About 50,000 smallholders to be trained under Component A (Enhancement of Agricultural Technology);
(b) Farmers and agribusinesses (AB) involved in PPs - 10,000 smallholder producers and 96 agribusiness enterprises from Component B ( Support to Productive Partnerships); and
(c) About 50,000 smallholders to benefit from infrastructure upgrades under Component C (Provision of Critical Infrastructure).
 On average, however, where the technologies were applied, the farmers realized a nearly 17% increase in yield and a 22% increase in the value of sales. 
More than 93,400 farmers were trained through the technology demonstration schemes, this far exceeding the original goal of 50,000. A large majority (82%) of the extension topics related to various technical aspects of crops; others related to livestock or aquaculture production. Nearly two-thirds related to sustainable farming practices (i.e. water saving, organic farming, use of bio-fertilizers, etc.). The adoption of new or nontraditional technologies by smallholder farmers typically occurs over time as the experience of ‘early adopters’ is closely watched by their risk-averse peers. Under ACP, it was expected that 20% of the trained farmers would adopt the new technologies. Based upon reports made soon after the completion of the demonstration schemes, the average adoption rate was just under 30% (i.e. 27,000 out of 93,500 farmers). 
Despite being implemented for only a three crop cycles, the Mekong Delta program provided training in sustainable rice agronomic and water management techniques to more than 33,000 farmers via a series of successful Farmer Field School courses at demonstration sites. 
The project successfully established 98 demand-driven productive partnerships (PPs) between farmer organizations (FOs) and agribusiness companies (ABs). PDO level outcomes were expected to relate to (i) higher prices for FO farmers (compared with nonPP farmers) due to higher quality and/or lower transaction costs - price premiums ranged from zero to more than 30%, and (ii) higher total sales value over time for the FO (due to a combination of increased output and better prices) - sales increases were recorded at 18%.
On average, the investments in infrasturcture resulted in reductions in post-harvest losses, transportation time and transportation costs by 31%, 20% and 29%, respectively </t>
  </si>
  <si>
    <t>P132652</t>
  </si>
  <si>
    <t>Tajikistan</t>
  </si>
  <si>
    <t>Lemon, Apricots, Tomatos, Vegetables, Milk, Juice</t>
  </si>
  <si>
    <t>P002779</t>
  </si>
  <si>
    <t>Tanzania</t>
  </si>
  <si>
    <t>Cashews, Coconut</t>
  </si>
  <si>
    <t>1995/1996</t>
  </si>
  <si>
    <t>During the project's life, Tanzania's cashew production has increased rapidly, rising from 19,275 tons in 1988/9 to 81,729 tons in 1995/6. Foreign exchange earnings have increased from US$ 12.9 million in 1989/90 to US$ 79.5 million in 1995/96 and farmgate earnings have gone from US$ 7.5 million to US$ 44.1 million</t>
  </si>
  <si>
    <t xml:space="preserve"> farmgate earnings have gone from US$ 7.5 million to US$ 44.1 million</t>
  </si>
  <si>
    <t>) reforms in the marketing systems for cashews have made a significant impact on the rehabilitation of the production areas and on the resultant production levels and foreign exchange earnings</t>
  </si>
  <si>
    <t>http://documents.worldbank.org/curated/en/1989/05/739279/tanzania-cashew-coconut-treecrops-project</t>
  </si>
  <si>
    <t>Government of Tanzania</t>
  </si>
  <si>
    <t>Rice, Grains, Sugar Cane, Livestock, Fruits, Vegetables</t>
  </si>
  <si>
    <t>In the mobilization phase, top leadership had a magnetic effect in attracting potential partners, and created the space for their staff to be involved</t>
  </si>
  <si>
    <t>Milder Hart and Buck 2013; Jenkins 2012; Investment Blueprint</t>
  </si>
  <si>
    <t>www.sagcot.com</t>
  </si>
  <si>
    <t>Thai Chamber of Commerce, Kasetsart University, TICA, kenan Institute Asia</t>
  </si>
  <si>
    <t>Thailand</t>
  </si>
  <si>
    <t>50% increase in farmer bottom lines</t>
  </si>
  <si>
    <t>2000 growers trained on EurepGAP compliance, who will train remaining 8,000 farmers (10,000 total)</t>
  </si>
  <si>
    <t>Raised quality and health standards of cluster's produce. Offered trainings to bring farmers up to GAP standards, raising the profile of Thailand's agricultural exports internationally (Galvez-Nogales).</t>
  </si>
  <si>
    <t>Indications that the cluster cannot act without budget support from the Office of Small and Medium Enterprises Promotion. Also, there is a high dependence on the ag department at Kasetsart University and external knowledge bodies - i.e. not as much knowledge is held internally (Galvez-Nogales).</t>
  </si>
  <si>
    <t>Korpraditskul, 2005; GTZ, 2008; UNDP, 2004; Webber, 2007.</t>
  </si>
  <si>
    <t>Royal Project Foundation</t>
  </si>
  <si>
    <t xml:space="preserve">Poultry </t>
  </si>
  <si>
    <t>The average farmer receives a profit of 30,187.50 Thai baht per year which is over the poverty line (Kuontonthong)</t>
  </si>
  <si>
    <t>There were 16 related government and non-profit organizations involved - demonstrating good cluster growth and supply chain integration. Government financed basic infrastructure, offered research funds, and extended a protective tariff that was equal to 30-60% over imported value. Being able to show smallholder impact meant that financial donations kept coming from government and nonprofit orgs. A project tied to the beloved King was also helpful.  (Kuontonthong)</t>
  </si>
  <si>
    <t>Growth in the Bresse chicken cluster became dependent on the Thai tourism economy (&amp; vulnerable to its fluctuations( Kuontonthong)</t>
  </si>
  <si>
    <t>Khuntonthong, 2013</t>
  </si>
  <si>
    <t>http://ageconsearch.umn.edu/bitstream/198307/2/4-355-3%2811%292013-AJARD-813-822.pdf</t>
  </si>
  <si>
    <t>P002856</t>
  </si>
  <si>
    <t>Togo</t>
  </si>
  <si>
    <t>the project increased cotton yields, albeit marginally less than estimated (average yield of 1,225 kg/ha versus 1,256 kg/ha planned and an average yield of 1,039 kg/ha during the previous project). Cotton production increased from 85,000 tons in 1987/88 to 146,473 tons in 1996/97 (84,517 tons in 1993/94), and the number of cotton growing farmers rose from 132,000 to about 200,000.</t>
  </si>
  <si>
    <t>At present, Togolese farmers receive almost the highest price for seed cotton (190 CFAF/kg) in West Africa, plus a 50 percent share of SOTOCO's profits. In constant 1987 terns, producer prices increased by about 20 percent during the project period</t>
  </si>
  <si>
    <t xml:space="preserve">the elimination of subsidies, the transfer of certain activities to Cotton Farmer Groups. The price setting system played a role in containing costs in the sector, with production costs in constant terms decreasing, despite a capacity expansion program, and increasing the price paid to farmers for seed cotton by about 20 percent in real terms, as a result of favorable world market price developments. </t>
  </si>
  <si>
    <t>http://www.worldbank.org/projects/P002856/cotton-sector-development-project?lang=en</t>
  </si>
  <si>
    <t>P002960</t>
  </si>
  <si>
    <t>Government of Uganda</t>
  </si>
  <si>
    <t>Uganda</t>
  </si>
  <si>
    <t>Coffee production has grown from a level of 2 million bags (60 kg) in 1991/92, with an export value of US$121 million, to a record 4.1 million bags in 1995/96, with an export value of US$389 million</t>
  </si>
  <si>
    <t>Farmers' share of the export price has risen from 30% in 1991 to over 60% in 1996.</t>
  </si>
  <si>
    <t>The export marketing of coffee had become fully liberalized. There were I I export licenses issued; the system of administered prices and taxes had been removed; CMB's financial, inventory and marketing systems were strengthened through technical assistance from ASAC, and the Government provided further equity to complete the financial and institutional restructuring to enable CMB to operate commercially.</t>
  </si>
  <si>
    <t>http://www.worldbank.org/projects/P002960/agricultural-sector-adjustment-credit-project?lang=en&amp;tab=overview</t>
  </si>
  <si>
    <t>P002977</t>
  </si>
  <si>
    <t>Average cotton production reached 120,000 bales in 2001/02 per year, from 35,000 bales in 1993/94. -Cotton yield increased to 440 kg/ha in 2000/01, from 360 kg/ha in 1994/94. Although poverty reduction was not an explicit project objective, the rate of rural poverty in eastern Uganda, where poverty is high, fell from 58.8 percent in 1992/93 to 46.0 percent in 2002/03</t>
  </si>
  <si>
    <t xml:space="preserve">Improved delivery mechanisms and availability of credit and seed through provision to farmers of short-and medium term credit through intermediaries (e.g., ginneries and NGOs), as well as improved quality seed. </t>
  </si>
  <si>
    <t>Although there were problems on the cotton growing and price incentive sides, the key to any growth at all was restructuring of cotton processing and trading, which was greatly aided by appropriate sector policies and legislation that opened the door to experienced international interests. Privatized ginneries are competing for seed cotton and the new internationally accepted premium quality standards for Uganda cotton were important in attracting foreign traders. Efficient and competitive private trading in seed cotton, seed, and lint, with prompt payments to farmers providing production incentives, has been key to counteracting low international prices. An excellent ginnery training school under the project has provided a cadre of Ugandan technicians and is also earning income from training technicians from other cotton producing countries. These changes have been introduced and are supported by key industry institutions that now manage the sector, namely an effective Cotton Development Organization and its offshoot, UGCEA, which are now fully funded from within the subsector</t>
  </si>
  <si>
    <t>The IFAD-funded farm credit component performed poorly largely because of inadequate design and that the line of credit from commercial banks to ginners and thence to farmers did not materialize due to lack of interest from banks and the poor credit-worthiness of ginners.</t>
  </si>
  <si>
    <t>http://www.worldbank.org/projects/P002977/cotton-subsector-development-project?lang=en</t>
  </si>
  <si>
    <t>Ministry of Agriculture, Animal Industry, and Fisheries</t>
  </si>
  <si>
    <t>Maize, Beans, Rice and Cassava</t>
  </si>
  <si>
    <t>Nelson &amp; Associates, 2014
Nelson &amp; Associates, 2014a
Pertev, 2013
Pertev, 2013a</t>
  </si>
  <si>
    <t>http://www.worldbank.org/projects/P145037/agriculture-cluster-development-project?lang=en
http://www.ifdc.org/projects/current2/east_southern_africa_division/catalist-uganda</t>
  </si>
  <si>
    <t>Urban Harvest (formerly SIUPA)</t>
  </si>
  <si>
    <t>Vietnam</t>
  </si>
  <si>
    <t>Cassava, Canna, Pigs</t>
  </si>
  <si>
    <t>Cluster involvement resulted in no significant impact on poverty reduction (Tuan &amp; Cuna); other positive economic impacts were alluded to, but not specifically stated (Galvez-Nogales) - more evidence may be found in Peters/Wheatley study that was not sourced.</t>
  </si>
  <si>
    <t>Smallholder impact was mostly referenced in production increases "The increase of production of these products can be taken as an indication of the dynamism of the cluster" (Galvez-Nogales) However, smallholders have relatively low levels of capital accumulation (Tuan &amp; Cuna)</t>
  </si>
  <si>
    <t>It formed endogenously and is an example of how clusters contribute to the success of a product and diffusion of innovation. Also, the cluster facilitated the spread of technology &amp; moving into new markets like textiles &amp; pharmaceuticals &amp; creating new products. (Galvez-Nogales)</t>
  </si>
  <si>
    <t>Clustering of waste is a real environmental problem, stemming in part from a lack of space for growth (Galvez-Nogales). As a relatively cottage-based industry, scale is small &amp; many layers exist between farmers and consumer (Tuan &amp; Cuna)</t>
  </si>
  <si>
    <t>Peters et al., 2002.)</t>
  </si>
  <si>
    <t>http://ciat-library.ciat.cgiar.org/Articulos_Ciat/CW_paper_asean_ph1.pdf</t>
  </si>
  <si>
    <t>P108885</t>
  </si>
  <si>
    <t>General Agriculture</t>
  </si>
  <si>
    <t xml:space="preserve">Increase in the value of sale from farmers adopting new technologies: 21.7 in 2014
Increase in the value sales from farmers participating in partnerships with agribusinesses: 18.2 in 2014
</t>
  </si>
  <si>
    <t>A number of factors contributed to the slow progress of the project. Among them, the more important were: (a) civil unrest in most areas in the project during 1988-89; (b) high volatility of farm gate prices of rubber; (c) planting and production variation due to adverse weather influences; (d) inefficiencies in administrative and financial regulation systems including tender award and procurement delays; (e) tendency to centralize decision making; (f) optimistic physical targets; (g) delays in arranging foreign consultant visits and long-term training programs; and (h) inadequate levels of awareness of the project, its goals, strategies and resources by most stakeholders, including the farmers.
Roles of private and public sectors: The project experience suggests that future development activities of the rubber smallholder growers should be based on a
clear identification of the specific development roles to be played by the public and private sectors, respectively. The current development efforts in the
smallholder rubber sub-sector are mostly driven by public sector initiatives and funds, thus reflecting a directed, supply driven approach. This has led to a
significant misallocation and wasteful use of scarce resources with a dampening influence on the private sector initiatives.
Beneficiary participation: The project demonstrated that, to a large extent, the success of a project is dependent on the level of involvement of beneficiaries
and other stakeholders. A greater initiative by the project staff to increase project awareness among all stakeholders from inception is a vital step in enhancing
project outcome. The adoption of a top-down approach in project implementation and design reduces beneficiary involvement and ownership.
Factors generally subject to Government control. These include (i) inefficiencies in
administrative and financial regulation systems including tender award procedures and,
(ii) tendency to centralize decision making.
* Factors generally subject to implementing agencies' control. Several factors in
combination adversely influenced the achievement of project targets and the utilization of
project resources. These include: (i) optimistic physical targets, slow progress in awarding
contracts and inadequate follow-up in civil works; (ii) delays in procurement; (ii) delays in
arranging foreign consultant visits and long-term training programs; (iii) inadequate
awareness of the project; its goals, strategies and resources among most stakeholders
including the farmers; (iv) weak extension/research links; (v) inadequate support to private
nurseries; and (vi) failure to develop policy for financial sustainability.</t>
  </si>
  <si>
    <t>P002356</t>
  </si>
  <si>
    <t>Government of Senegal</t>
  </si>
  <si>
    <t>Senegal</t>
  </si>
  <si>
    <t>Rice, Groundnut, Cotton</t>
  </si>
  <si>
    <t xml:space="preserve">The liberalization measures have led to an increased choice and lower prices
for consumers, but also to lower local production as Senegal's underlying comparative advantage
is so weak that the CFAF devaluation was insufficient to reverse the situation. </t>
  </si>
  <si>
    <t>Current prices for local producers rose approximately 30 percent through 1996, but the net benefit was lessened by the high increase in the average costs of purchased inputs (40-50 percent)</t>
  </si>
  <si>
    <t>Liberalizing domestic marketing and pricing of all agricultural products, especially rice at both producer and consumer levels, and privatizing the processing of rice, thereby eliminating subsidies in local rice production</t>
  </si>
  <si>
    <t>Administrative problems in implementing the agreed upon protective tariff system, combined with suspected fraud on the part of importers (overinvoicing of prices to qualify for lower import tariffs) and declining world market prices have resulted in a weakening of producer incentives.</t>
  </si>
  <si>
    <t>http://www.worldbank.org/projects/P002356/agricultural-sector-adjustment-project?lang=en&amp;tab=overview</t>
  </si>
  <si>
    <t>P096105</t>
  </si>
  <si>
    <t>Sierra Leone</t>
  </si>
  <si>
    <t>Rice, Cassava, Palm Oil, Cocoa</t>
  </si>
  <si>
    <t>Increased production for cassava (from 10 mt/ha to 10.97 mt/ha) and rice (from 0.86 mt/ha to 1.04 mt/ha), increased volume of exports</t>
  </si>
  <si>
    <t>Increased farmgate prices increase, increased cultivated land per farmer</t>
  </si>
  <si>
    <t>The export promotion component will provide the necessary tools and services for promoting agricultural exports of traditional and non-traditional products such as cocoa, cashew, oil palm, cassava and possibly ginger. The component will support a pilot export promotion initiative for these commodities identified as promising for export by the DTIS. Target beneficiaries include agricultural producers, agricultural exporters and other private enterprises. It would support four main activities: (1) the upgrading and creation of market and export infrastructure to provide facilities where produce is transacted, assembled, processed, and prepared for shipment; (2) technical assistance for product development and adaptation, proactive marketing and compliance with quality and phytosanitary standards and (3) a market information system to provide producers and exporters with information on market opportunities and increase their bargaining power.</t>
  </si>
  <si>
    <t>http://www.worldbank.org/projects/P096105/rural-private-sector-development?lang=en</t>
  </si>
  <si>
    <t>P125256</t>
  </si>
  <si>
    <t>bottlenecks to the development of agriculture and rehabilitation of the country’s infrastructure;  low levels of investment; land access; inefficient small size land holdings; regional and seasonal labor shortages; lack of effective institutional arrangements for agricultural credit and extension services; inadequate support for research and technology generation, poor transport network and means of transportation; and inadequate agroprocessing capacity.</t>
  </si>
  <si>
    <t>http://www.worldbank.org/projects/P125256/rural-private-sector-development-additional-financing?lang=en</t>
  </si>
  <si>
    <t>Cooperative Viniculture Organization</t>
  </si>
  <si>
    <t>South Africa</t>
  </si>
  <si>
    <t>The cluster employs 126,000 people. This figure includes about 50,000 farm workers, 27,400 retailers, 4,400 producers and 3,300 cellar staff. An additional 140,000 are employed in related and supporting industries, mostly tourism (Chironga 2009)
Since 1994, the hectares under cultivation for wine production have grown 2% per annum, to about 100,000 hectares today (SAWIS, 2006) while wine sales have increased at 6% per annum, from R1.6 billion in 1994 to R2.9 billion in 2004.</t>
  </si>
  <si>
    <t>Collective actions: One of the most important success factors of the South African wine cluster has been that key actors in the industry have recognized that innovation at technical and organizational level is crucial. Support service institutions have focused their attention on expanding the volume of export wines in super premium segments.
Institutional support: Government support: The South African wine cluster developed under strict government control since the beginning of the twentieth century with the formation of KWV in the 1910s. The sector remained under state control with stabilized prices and production volumes until 1993. Today, the South African wine industry is backed by a state-funded research body, the Nietvoorbij Institute for Viticulture and Oenology of the Agricultural Research Council, employing some 250 staff (Galvez-Nogales 2010)
Scientific research institutions and university-industry collaboration (Ruitta et al)</t>
  </si>
  <si>
    <t>Factors hindering businesses: inadequately educated work force, restrictive labor regulations, inefficient government bureaucracy, corruption (Ruitta et al)</t>
  </si>
  <si>
    <t>Davidson et al 2009; Chironga et al 2009; Ruitta et al; Svenson 2011</t>
  </si>
  <si>
    <t>www.sa-weine.de</t>
  </si>
  <si>
    <t>P010308</t>
  </si>
  <si>
    <t>Sri Lanka</t>
  </si>
  <si>
    <t xml:space="preserve">The main objective of the project was to increase the incomes of smallholders and Sri Lanka's foreign exchange earnings by increasing the quantity and quality of smallholder rubber production throughout the country. 
Significant achievements were made in introducing new high yielding rubber clones to smallholders including foreign clones, establishing clonal trials in major rubber growing areas as well as institutional consolidation and strengthening. 
The project did not show significant achievements in improving crop husbandry practices and tapping techniques adopted by the rubber smallholder growers, mainly due to poor extension-research linkages. Extension personnel were too preoccupied with "subsidy" payments and their linkages with the research system were particularly weak.
During the project period, rubber smallholders witnessed a sharp escalation of their replanting and field maintenance costs due to sharp increases in the price of both material and labor inputs. </t>
  </si>
  <si>
    <t>Operational and Management Reform of the Cocoa Sector: This component is rated highy
unsatisfactorv. Its design was changed shortly after project start-up. The originally planned
massive external assistance to the NMMC -- 70 months of international assistance -- was
abandoned. Instead, two private NMCs, SODEAP and SAC Sur, were created in order to
increase competition with the already established private enterprises managing or leasing the
rehabilitated estates for the purchase of cocoa and the provision of inputs and credit. The NMCs
are still operating in the Northern and Southern part of the country but are only partially fulfilling
their mandate. They have been purchasing and processing smaller and smaller amounts of cocoa
over the past two years and stopped providing seasonal credit some years ago because of reduced
access to working capital and farmers' very poor repayment rates. In addition, four of six private
enterprises operating at the beginning of the project cancelled their leases because of labor
problems and poor results (yield forecasts for the cocoa replantations in Uba Budo and Sta.
Marguerida were 1,500 kgs of dried cocoa per ha but in reality only about 700 kgs was obtained
- 7-
on the best plots with a general average of only 350 kgs). The reason for the poor results was the
introduction of inadequate planting hybrid materials during CRP. Following their departure, the
Government asked the project to distribute the land of these estates. But as a consequence, the
quality of the marketing, input supply and credit services provided to farmners has been declining
dramatically.
5.2 Factors generally subject to government control:
One of the conditions for project negotiations was the publication of land distribution criteria and
procedures. On October 3, 1991 the government signed a decree stipulating that estate land
would be leased to smallholders on a usufruct basis for 20 years, automatically renewable, rather
than offer for sale as it was originally proposed. Usufruct rights were to be converted into private
ownership at a later stage, but this was never implemented. A recent government decision intends
to transform lease contracts into aforamento. The aforamento contract would give land
beneficiaries a permanent lease transferable by heritage, legal assurance in receiving financial
compensation in case of cancellation of the lease, the possibility of selling the lease for land and
using the lease as collateral for credit. Nevertheless this change cannot happen unless contracts
are formally registered at DRN. This decision however came only after credit closing and
implementation cannot be initiated under the present regulatory framework.
The salary disparity between project staff and officials in other institutions (DRN, DOTMA,
Ministry of Finance, Ministry of Justice, etc.), who had an important role to play in completing a
legally sustainable land reform process, led to implementation delays. Staff in the latter agencies
and Ministries were reluctant to address additional project related workload in the absence of
equivalent benefits. The change in Government in 1991, 1994 and 1999 resulted in
implementation delays because each time new members had to be appointed to the National
Committee for Land Distribution and the committee stopped functioning until this process was
completed.
The- country's economic crisis, poor agricultural production incentives and the poor agricultural production incentives and the threat of serious
social disruptions in STP was also not conductive to private investments. Thefts, insecurity and
lack of enforcement of law regulating property rights and contracts meant that most of the private
companies leasing cocoa plantations renounced their leasing contracts. Government commitment
towards law enforcement was also very week. The firm leasing the Uba Budo plantations
terminated their contract after a three months strike and workers occupation of the estate during
which most of the cocoa production was stolen. The political environmnent throughout the life of
the project has also been very complex and, at times, volatile with important reports and recommendations languishing for many months awaiting a clear government response</t>
  </si>
  <si>
    <t>P115351</t>
  </si>
  <si>
    <t>Samoa</t>
  </si>
  <si>
    <t>General Agriculture and Livestock</t>
  </si>
  <si>
    <t>P002535</t>
  </si>
  <si>
    <t>SODEAP and SAC Su</t>
  </si>
  <si>
    <t>Sao Tome and Principe</t>
  </si>
  <si>
    <t>Cocoa, Banana, Taro</t>
  </si>
  <si>
    <t>At appraisal, the expected benefits of the project were : (a) a 60 percent increase in cocoa and
copra production and exports; (b) a 65 percent increase in annual food crop production; (c)
reduced financial deficits of the estate sector; and (d) forest resources management and
environment protection. Confining the economic evaluation to the revenue earning entities,
resulted in an estimated economic rate of return (ERR) of about 37 percent. This ERR was
estimated to drop to 10 percent in the extreme event of a 50 percent increase in costs, coupled
with a 50 percent decrease in benefits. Annex 3 shows the ICR estimate, following SAR criteria,
but adjusting project outputs to those recorded or estimated at the time of project closure: (i)
cocoa and copra production failed to show any increase and remained at 1992 production levels
(with some yearly fluctuations) and no improvement in quality; (ii) food crops (mainly banana and
taro) show substantial increments in production (about 32,000 tons against the 25,000 tons
estimated at appraisal); (iii) overall production value increases are estimated to be about US2.8
million per year instead of the original US$6.3 million (at 1992 constant prices). New estimations,
including both APSDP and NSPFA benefits and costs, show an ERR of 3.3 percent instead of the
37 percent estimate and a negative net present value of US$6 million. It should be noted that this
is a worst case analysis, because it underestimates the impact of the NPFSA on smallholder
production and productivity, while including its full costs.</t>
  </si>
  <si>
    <t>On a weighted average, their annual net on-farm
family income grew by 31%, from about US$242 to US$318. It can be concluded that even when
farmers are still living under extreme poverty and subsistence conditions they are better-off as
they can benefit with improved food security and higher income levels as a result of cash obtained
from cocoa plantations, diversified food crops production and the possibility of additional
off-farm work.</t>
  </si>
  <si>
    <t>The project outcome is rated satisfactory as the project was reasonably successful in achieving its objectives. However, there was a delay of about four years in project implementation. Performance was poor in the first five years. By June 1996, the original loan closing date, disbursement was only about 40% of the Bank loan, replanting 36% of the appraisal target (actually lower since many of the replantings were later discarded due to poor quality), and rehabilitation of mature palms 29% of the target. This was due to multiple problems including inadequate field staff, an acute shortage of hybrid seed nuts, insufficient counterpart funds, poor project management, delays in fertiliser procurement and distribution, etc.
 A major issue at project completion is the lack of consensus in the Government regarding the precise elements of the long-term coconut development program to be followed, which could build on and expand the project's main accomplishment
5.1 Factors outside the control of government or implementing agency: Natural disasters have significantly affected the project. In particular, there was a severe drought attributed to El Nifno in 1998, which had a severe adverse impact on coconut production and coconut seed garden output. Civil disturbance has also been a problem in some locations, and has created difficulties for the PCA Aroman seed garden in Mindanao
5.3 Factors generally subject to implementing agency control:
There were several significant factors under the control of PCA, which were not addressed effectively and
which consequently delayed project implementation and reduced its benefits: (i) for the replanting
component, inadequate attention to the technical standards of nursery management and to farmer selection
criteria in the early years of the project resulted in a significant net reduction in the replanted area; (ii) fund
releases for cover-cropping and inter-cropping of replanted areas were unduly delayed, thus undermining the
benefits of the component; (iii) weak monitoring arrangements for fertiliser transport and distribution and
lack of decisive and prompt action resulted in a huge backlog of undistributed fertilisers in at least two
Regions, and undermined the benefits of the rehabilitation component; and (iv) serious problems in
management of the infrastructure component resulted in an enormous delay in its implementation, and
consequently prevented the benefits, particularly of PTAL, from being realised during project
implementation</t>
  </si>
  <si>
    <t>Nicaragua, 2004</t>
  </si>
  <si>
    <t>P004389</t>
  </si>
  <si>
    <t>Papua New Guinea</t>
  </si>
  <si>
    <t>Palm Oil</t>
  </si>
  <si>
    <t>P004552</t>
  </si>
  <si>
    <t>Philippines</t>
  </si>
  <si>
    <t>Coconut</t>
  </si>
  <si>
    <t>Increase in small coconut farm incomes, higher yield and production</t>
  </si>
  <si>
    <t xml:space="preserve"> The project was targeted to small coconut farmers owning no more than 10 ha and aimed to ensure equity and to maximise number of beneficiaries by limiting project-supported replanting to one ha (later increased to two ha) and rehabilitation to three ha per farmer.
Increase in small coconut farm incomes, higher yield and production</t>
  </si>
  <si>
    <t>During the first half of the twentieth century, coffee was Nicaragua’s principle crop. It was hit
especially hard by the civil war in the 1970s and the policies of the Sandinista Government. In
1990 coffee production was only 27 600 tonnes/year. This is a dramatic reduction compared
to the 73 600 tonnes produced in 1978.
Subsequent policies to promote the cluster have been undermined by banking and financial
crises; hurricanes (Hurricane Mitch destroyed 15 percent of the country’s coffee plantations
in 1998); and sharp declines in world market prices. On a positive note, the country
experienced the highest yield increase of all Central American coffee producing countriesduring 1995–2001. (Galvez-Nogales, 2010)
Government support: In 2002 the country adopted a
new economic strategy explicitly based upon clusters. This strategy included a Presidential
Coffee Commission, as a public-private collaboration to develop the coffee cluster. Although
initially this scheme produced only modest proposals, efforts soon intensified. The exact
policy was detailed in a 2004 publication (Nicaragua, 2004). Various methods are to be used
to position the cluster towards the higher value end of the market. Included in this drive
was the creation of the Specialty Coffee Association of Nicaragua. The latter has helped
define grades for coffee thus aiding exports to higher value markets. In addition, government
agencies work with the private sector to coordinate R&amp;D, market information and technical
education. It is too soon to judge the success of these policies. (Galvez-Nogales, 2010.) 
Nicaragua has a favorable geographic location close to markets in
Central America and relatively close to Northern American markets. (Villanueva 2006)
In a positive development, the country has implemented
intellectual property rights reforms in accordance with DR-CAFTA. Moreover, if the elections
bring enhanced political stability, the absence of restrictions on foreign ownership of property
coupled with cluster development policies should result in an improved business environment to
attract domestic and international investment (Villanueva</t>
  </si>
  <si>
    <t xml:space="preserve">4.2.1 Technology Development. Unsatisfactory.On the negative side, because of institutional difficulties little progress was made in research coordination and in the development of long-term agricultural research plans and agricultural information systems. Due to weaknesses at UPCAR, funds allocated for technology development were under-utilized despite an apparent chronic shortage of funds for agricultural research in the state. 
4.2.3 Private Sector Involvement and Public/Private Partnership. Satisfactory. The Project Development Facility, intended to mobilize private sector agro-business investment, failed to work as anticipated due to delays in recruitment and subsequent weak performance of consultants engaged to operate the facility, and was terminated. 
4.2.5 Project Management and Economic Policy Analysis. Satisfactory. the work of the Economic Policy Analysis Unit did not lead to usable policy recommendations through review of the state’s public programs and expenditures, partly because of lack of sufficient buy-in from concerned line departments. 
5.2 Factors generally subject to government control:
In UP there were frequent changes of senior staff at both the PCU (4 of the 8 Project Coordinators who oversaw implementation of this project served for less than two months each) and the line departments implementing the project. This significantly delayed implementation, especially in the early stages when
pro-active leadership was required to implement agreed procurement and training plans and, in line with the flexible design approach of the project, adapt procedures to achieve more effective community participation and demand orientation. </t>
  </si>
  <si>
    <t xml:space="preserve">Amul Dairy Cooperative </t>
  </si>
  <si>
    <t xml:space="preserve">India </t>
  </si>
  <si>
    <t>Pre-1960</t>
  </si>
  <si>
    <t>Cooperative</t>
  </si>
  <si>
    <t>Dairy</t>
  </si>
  <si>
    <t>P037095</t>
  </si>
  <si>
    <t>Indonesia</t>
  </si>
  <si>
    <t>General Agriculture and Other</t>
  </si>
  <si>
    <t xml:space="preserve"> </t>
  </si>
  <si>
    <t>Sugar Industry Authority</t>
  </si>
  <si>
    <t>Jamaica</t>
  </si>
  <si>
    <t>Smallholders are not the primary beneficiaries of this project</t>
  </si>
  <si>
    <t xml:space="preserve">Restructuring Public Enterprises was found to be ineffective, reccomended sale. </t>
  </si>
  <si>
    <t>ICR</t>
  </si>
  <si>
    <t>Coffee Research Foundation, Ministry of Agriculture, research universities, farmer cooperatives</t>
  </si>
  <si>
    <t>Kenya</t>
  </si>
  <si>
    <t>Negative</t>
  </si>
  <si>
    <t>The performance of the cluster has been steadily declining in terms of both output and quality since its peak in 1987. Exports fell from 2.1 million to 0.9 million bags between 1987 and 2007 and world market share has declined from 3.1% in 1986 to 0.6% in 2006
The marketed production of coffee in 2009 was valued at Ksh 9,563.7 million</t>
  </si>
  <si>
    <t>Declines in production volume have been driven, in part, by declining crop yields as farmers stopped investing in fertilizers. Yields fell from 892 kilogram/hectare in 1980 to 284 kilogram/hectare in 2006
At the export stage, four companies control 40 percent of exports. This is reflected in the share of the final retail price that goes to the coffee growers. In 1975 they captured 30 percent, in 2000 they captured only 10 percent</t>
  </si>
  <si>
    <t>The privatization of the industry was meant to increase the rivalry among domestic players but high levels of corruption, weak management capacity at multiple levels of the value chain, and a complex market structure have limited the effectiveness of reform. (from Condliffe 2008)
In 1937 the Kenya Planters Co-operative Union (KPCU) was set up to represent the interests of small farmers. However, upon purchasing the Nairobi Curing Company in 1941 it took on a dual status as a private company and a non-profit union. This dual status has raised conflict of interest questions (from Galvez Nogales 2010)
The strength of its factor conditions has eroded over time due to underinvestment in basic infrastructure, poor knowledge transfer and the underdevelopment of financial institutions. Furthermore, the context for rivalry, characterized by heavy government intervention, a complex market structure (particularly for small growers), high levels of corruption, and mismanagement in the face of liberalization has limited competition and led to declining profitability in the cluster. (condliffe 2008)
Corruption pervades the Kenyan economy, and hurts the overall business environment. Kenya is ranked 150th out of 179 countries in the Corruption Perceptions Index (Condliffe 2008)
Poor infrastructure, a high cost of doing business, security issues, unfavorable labor conditions, and a weak legal environment have contributed to this low level of FDI.</t>
  </si>
  <si>
    <t>Condliffe et al., 2008; Muturi 2014; Monroy et al 2013</t>
  </si>
  <si>
    <t>2 urls: http://www.kalro.org/Coffee_Research_Institute; http://www.kenyarep-jp.com/business/industry/coffee_index_e.html</t>
  </si>
  <si>
    <t>Tea Board of Kenya, farmer cooperatives</t>
  </si>
  <si>
    <t>Tea</t>
  </si>
  <si>
    <t>Total production of green leaf increased in 2014 to 1.124 billion kilograms
Sustainable practices have enabled farmers to in¬crease yields by 36% on average and receive premiums from buyers of Rainforest Alliance certified teas (IFC)
Total payments increased from 2006 to 2013 (Financial Statement)</t>
  </si>
  <si>
    <t>Total payment (initial monthly pay and 2nd payment) to the growers is Ksh 35.54 billion at an average rate of Ksh 31.61 per Kg/green leaf (from KTDA Financial Statement)
Sustainable practices have enabled farmers to in¬crease yields by 36% on average and receive premiums from buyers of Rainforest Alliance certified teas (IFC)
Average net return to a KTDA farmer is 75- 80%; KTDA tea fetches prices 12% above the average price of tea sold at the world renowned Mombasa auction (IFC)
In June 2000, the KTDA became a private enterprise, wholly owned by smallholder tea farmers through their respective factory companies (Ochieng 2010)</t>
  </si>
  <si>
    <t>The Kenyan government has decided to give all the tea factories Export Processing Zone (EPZ) status. This will assure the factories constant electrical power and lower tariffs. This will go a long way in reducing costs of production. The Kenyan government intends to negotiate a free trade agreement with Pakistan. This move will secure that market since in the event of a peace treaty between India and Pakistan there is a possibility of Pakistan preferring to import tea from its neighbor.</t>
  </si>
  <si>
    <t>The VAT may hinder consumption; there is a lack of credit facilities for small scale growers; poor infrastructure, unreliable electricity</t>
  </si>
  <si>
    <t>World Bank 2012</t>
  </si>
  <si>
    <t>Gesimba et al 2005; Ochieng 2010; http://www.ifc.org/wps/wcm/connect/f097d4004ff4df23a8c0ff23ff966f85/FT-Award-Shortlist_KTDA.pdf?MOD=AJPERES; http://www.ktdateas.com/pdfdocuments/KTDA%20-%20BONUS%20PAYMENT%202014%20final.pdf</t>
  </si>
  <si>
    <t>http://www.ktdateas.com/</t>
  </si>
  <si>
    <t>Fresh Produce Exporters Association</t>
  </si>
  <si>
    <t>Kenya Flower Council</t>
  </si>
  <si>
    <t xml:space="preserve">Bolo, 2006. </t>
  </si>
  <si>
    <t>P001280</t>
  </si>
  <si>
    <t>Cotton Board</t>
  </si>
  <si>
    <t>Cotton</t>
  </si>
  <si>
    <t>The Government has put great emphasis on achieving self-sufficiency in cotton production since 1975, when it established the CDP (para. 1.01). During the past four years, the CDP has concentrated on increasing incentives to cultivate cotton and on removing production constraints. Key elements in this strategy have included: (a) raising producer prices by 80% between 1975 and 1979; (b) supplying seed for
planting free of charge; and (c) providing tractor plowing and pesticides to cotton producers on interest-free credit (para 2.09 and 2.14). Under the stimulus of these policies, cotton production doubled between 1975 and 1979.</t>
  </si>
  <si>
    <t xml:space="preserve">the continued delay in defining a national land use policy has seriously impeded the achievement of project objectives, whether one looks at operations in the smallholder, livestock, forestry, or large-farm sectors. The Government's price policy has posed problems for the production of a number of food and' cash crops and has undermined the financial viability of marketing operations undertaken by parastatal boards. In addition, the general financial difficulties which the Government has experienced during the past few years have affected project operations across the board and in some cases have seriously retarded project start-up. </t>
  </si>
  <si>
    <t>http://www.worldbank.org/projects/P001280/cotton-processing-marketing-project?lang=en</t>
  </si>
  <si>
    <t>P001326</t>
  </si>
  <si>
    <t>The short-term impact on smallholder farmers has been mixed with farmgate prices reflecting the size
of the harvest dictated by rainfall. However, farmers selling to private traders have unambiguously been
able to receive prompt payment which was not the case with respect to deliveries made to NCPB. Over the
long-term, as smallholders gain increasing confidence in the market to supply their domestic maize
requirements they will likely substitute higher income eaning crops for maize.</t>
  </si>
  <si>
    <t>Maize movement controls to be relaxed further to permit transportation of 2/91 Decernber 1993 up to 8 tons (90 bags) of maize without a permit; a date during 1992 for removing all controls on domestic maize movement to be agreed with IDA</t>
  </si>
  <si>
    <t>http://www.worldbank.org/projects/P001326/agriculture-sector-adjustment-credit-project-02?lang=en</t>
  </si>
  <si>
    <t>P113971</t>
  </si>
  <si>
    <t>Madagascar</t>
  </si>
  <si>
    <t>Cotton, Dried Beans, Cocoa</t>
  </si>
  <si>
    <t>http://www.worldbank.org/projects/P113971?lang=en</t>
  </si>
  <si>
    <t>P001659</t>
  </si>
  <si>
    <t>Malawi</t>
  </si>
  <si>
    <t>Maize, Tobacco</t>
  </si>
  <si>
    <t>1992/1993</t>
  </si>
  <si>
    <t>31.6 MK million (value ofproduction of burley tobacco). rough estimates indicate that total gross revenue going to smallholder burley producers in 1992/93 was around MK 21.0 million. This implies a gross return to individual farmers of about MK 700 to MK 750 for an average quota of 240 kg (Annex 2, Table 8). A rural minimum wage in the same year amounted to about MK 500.</t>
  </si>
  <si>
    <t xml:space="preserve">rough estimates indicate that total gross revenue going to smallholder burley producers in 1992/93 was around MK 21.0 million. This implies a gross return to individual farmers of about MK 700 to MK 750 for an average quota of 240 kg (Annex 2, Table 8). A rural minimum wage in the same year amounted to about MK 500.
</t>
  </si>
  <si>
    <t>Exchange rate devaluation, import liberalization, export promotion, tax reform, fertilizer subsidies... The stabilization measures implemented in 1990 appear to have contributed to improvements in 1991 in terms of increased GDP, agricultural (and smallholder) production, and exports. (Implementation Report)</t>
  </si>
  <si>
    <t>http://www.worldbank.org/projects/P001659/agricultural-sector-adjustment-program-project?lang=en&amp;tab=overview</t>
  </si>
  <si>
    <t>P001744</t>
  </si>
  <si>
    <t>Mali</t>
  </si>
  <si>
    <t>Cotton, Cereals</t>
  </si>
  <si>
    <t>The project largely achieved its major objectives of transforming the cotton sector into a highly productive sector; completing the liberalization of the cereal sector, which has contributed to Mali's virtual self-sufficiency in cereal production; and raising incomes of farmers in Southern Mali.</t>
  </si>
  <si>
    <t>The overall outcome of the project is satisfactory. The project largely achieved its major objectives of transforming the cotton sector into a highly productive sector; completing the liberalization of the cereal sector, which has contributed to Mali's virtual self-sufficiency in cereal production; and raising incomes of farmers in Southern Mali. However, more poverty reduction could have been achieved through better remuneration to cotton farmers. At project completion, the ERR was re-estimated at 31 percent, compared to 28 percent at appraisal.</t>
  </si>
  <si>
    <t>Cotton Policy reforms (elimination of cotton export taxes, producer pricing mechanism linked to international prices, institutional reforms); price and export liberalization for coarse grains; restructuring of Rural Development Organizations through reduction in number ODRs, streamlining functions, privatizing selected ODRs</t>
  </si>
  <si>
    <t xml:space="preserve"> more poverty reduction could have been achieved through better remuneration to cotton farmers.</t>
  </si>
  <si>
    <t>http://www.worldbank.org/projects/P001744/agricultural-sector-project?lang=en&amp;tab=overview</t>
  </si>
  <si>
    <t>P081704</t>
  </si>
  <si>
    <t>Government of Mali</t>
  </si>
  <si>
    <t>Cotton, Fruit, Rice</t>
  </si>
  <si>
    <t>104% increase of volume of produce marketed by the supported supply chains (mango, shallot, patatoe), 71% increase in value of produce marketed by the supply chains</t>
  </si>
  <si>
    <t>Roads rehabilitated; commercialization infrastructure implemented and facilities built</t>
  </si>
  <si>
    <t>http://www.worldbank.org/projects/P081704/agricultural-competitiveness-diversification-project?lang=en</t>
  </si>
  <si>
    <t>World Bank, AfDB</t>
  </si>
  <si>
    <t>Liptako-Gourma Authority</t>
  </si>
  <si>
    <t>Mali, Burkina Faso, Niger</t>
  </si>
  <si>
    <t xml:space="preserve">P000010 Project Documentation </t>
  </si>
  <si>
    <t>Michoacán Avocado Producers and Exporters Association (APEAM),</t>
  </si>
  <si>
    <t>Mexico</t>
  </si>
  <si>
    <t xml:space="preserve">92.5% Of producers are considered small (Galves-Nogales, 2011) </t>
  </si>
  <si>
    <t xml:space="preserve">One case that deserves a special mention is the Michoacán avocado cluster, Mexico, where the
Mexican Ministry of Agriculture has empowered producers organized in regional committees
and local phytosanitary boards19 to implement and monitor their own phytosanitary policies
and programmes. The fact that these boards composed mainly by small farmers are competent
to issue phytosanitary certificates to export avocado, gives them control over the marketing
of their produce. According to Aguirre and Medina (2006) this has been possible thanks to
the high degree of organization of avocado producers and their willingness to comply with
export quality and safety standards, and the support of the public authorities. (Galvez-Nogales) 
The avocado SIS in Michoacan is composed, for one part, by organizations that generate
innovations according to private resources – agro-chemical businesses, organizations for public
research – INIFAP and the Faculty of Agro-biology; and private sources – packers and processors.
For another, it is incorporated by organizations which publish information of the innovations,
grouped in private sources – association such as APEAM, AALPAUM, UDECAM and COMA;
sales services – SEDAGRO, COMA, associations and the PRODUCE Foundation; and units of
agricultural production, or the avocado producers (figure 5). (Carbajal, 2008) </t>
  </si>
  <si>
    <t xml:space="preserve">In spite of a growth of 23,000 hectares in areas cultivated between 1970
and1975, profits were low and had limited prospects of improving, due to the fact
that markets were not paying a competitive price to producers because of low
quality standards and phytosanitary restrictions. This situation had a negative
impact on the outlook and economic welfare of producers, who were affected by
a severe crisis in market prices, receiving USD 0.10 cents per kilo while
production costs stood at USD 0.40 cents2.
The crisis in profitability persisted until the 1990s, which led some leading
producers to organise among themselves with the sole aim of implementing
phytosanitary controls, this in order to access local and national markets by
improving quality standards. Producers also knew that by not fulfilling such
phytosanitary requirements, the export market would remain closed to them,
along with its potential to unshackle national prices, even though the North American market had effectively closed its frontiers to Mexican avocado imports
since 1912. (Medina &amp; Aguirre, 2007) </t>
  </si>
  <si>
    <t xml:space="preserve">Dussel, 2002; Medina &amp; Aguirre, 2007; Carbajal &amp; Hernandez, 2008; Medina &amp; Aguirre, 2011; Chain, 2010;  Peppelenbos, 2012;  Arana-Coronado et al., 2013;  Monterrey, 2007
</t>
  </si>
  <si>
    <t>http://www.apeamac.com/</t>
  </si>
  <si>
    <t xml:space="preserve">Lemon </t>
  </si>
  <si>
    <t>35% of national lemon production, 18% of lemon exports,  (Galvez-Nogalez, 2010)</t>
  </si>
  <si>
    <t>16.3% of the 3600 producers are smallholder farmers (though it does not specify the criteria for SHF. (Merchand, 2005)</t>
  </si>
  <si>
    <t>Presence of a centralized buyer to purchase from disaggregated farmers: "La presencia de una firma compradora que aglutina a pequeños proveedores como ocurre en los casos de la piña y del limón (al igual que en los casos del melón y la frambuesa), o la existencia de apoyos públicos condicionados a la participación de varias firmas, no siempre logran comportamientos colectivos sostenidos en el tiempo" (Guaitapin, 2004)
No governement intervention was necessary because foreign firms brought upgrading technology when they invested: "En esta situación inicial, la colaboración del Estado no era necesaria, ya que todo el paquete tecnológico había sido desarrollado previamente por las firmas extranjeras, lo que hizo que desde su origen en cada actividad ni productores ni agencias públicas tuvieran necesidad de acercarse uno al otro."  (Guaitapin, 2004)</t>
  </si>
  <si>
    <t>Merchand, 2005</t>
  </si>
  <si>
    <t>Pineapple</t>
  </si>
  <si>
    <t>Guaipatin, 2004</t>
  </si>
  <si>
    <t>P001765</t>
  </si>
  <si>
    <t>Government of Mozambique</t>
  </si>
  <si>
    <t>Mozambique</t>
  </si>
  <si>
    <t>Cashews, Cotton</t>
  </si>
  <si>
    <t>Production of raw nuts in the project area was variable over the project period, attributable to many influences resulting both from the project itself and from extemal factors.</t>
  </si>
  <si>
    <t>At the end of the project, while the marketing of cashew had not been fully liberalized, major steps had been taken by the Government in this direction. A reduced export tax on raw nuts to protect the processing industry remained (down from 26% in 1994/95 to 14% in 1996/97).</t>
  </si>
  <si>
    <t>http://www.worldbank.org/projects/P001765/agricultural-rehabilitation-development-project?lang=en</t>
  </si>
  <si>
    <t>Presidential Coffee Comission</t>
  </si>
  <si>
    <t>Nicaragua</t>
  </si>
  <si>
    <t xml:space="preserve">Production is divided between: large, productive farms that are responsible for 1 percent of
workers but 36 percent of production; and small farms that account for most of the work
force. In the value chain, power is concentrated among the top five buyers, who purchase
45 percent of all export coffee. The value chain itself is relatively complex. Most goes from
producers to intermediaries (responsible for drying, milling, etc.) to exporters, traders and
foreign exporters. Less than 2 percent goes directly from producers to foreign importers. (Galvez-Nogales, 2010.) </t>
  </si>
  <si>
    <t>4.2.2 Demand-Driven Technology Dissemination. Highly Satisfactory. With regard to rationalization and reorientation of public extension service, the project-supported Agricultural Technology Management Agency or ATMA (scaled up, because of its success, from the initial two to all project districts) and Strategic Research and Extension Plan or SREP proved a remarkably effective institution and process, respectively, for ensuring decentralization, inter-departmental coordination and demand/user-focus by bringing together the district administration, line departments, NGOs and local farmer representatives. 
Changing policies, processes, institutions and people’s incentives and attitudes is a pre-requisite for
agricultural transformation: the project strategy, which focused on facilitating these changes rather than
on narrowly promoting yield-enhancing technologies, not only led to increases in farm productivity and
incomes but has also laid the foundation for a more sustained improvement in technology and
agronomic practices. Equally importantly, by generating widespread ownership and commitment, the
strategy has created a powerful incentive for continuing the reforms.
Commercialization and private sector involvement is necessary for raising rural incomes: in
project areas where markets and market access were well-developed, technical interventions had a
magnified impact and higher outputs translated into higher incomes. Conversely, lack of adequate
market linkages and of skills/capacity to produce for the market (e.g., through choice of appropriate
varieties, post-harvest handling and quality control) have emerged as the biggest challenges to
sustaining productivity enhancement and income diversification in SHGs assisted by the project.
Therefore, any follow-on project should promote greater market orientation of production, improved
product handling and stronger market linkages.
l Stability in Project Coordinator and other senior staff, together with appropriate decision making
authority and accountability, contributes significantly towards success.
l Administrative and financial decentralization need to occur together to be effective: experience of
the Agricultural Technology Management Agency shows that it was its financial autonomy -- afforded
by channeling development funds directly to it at the district level -- that underpinned its operational
autonomy and rendered demand-driven planning, institutional coordination and collective follow-up
actions meaningful.
l Use of beneficiary groups as entry points for project activities improves participation and
beneficiaries’ capacity to absorb project-supported changes. Also, interventions based on beneficiary
cost-sharing generate more "ownership", leading to improved design, complementary private
investments and more responsible O&amp;M.
l Input and service supply based on full-cost recovery is feasible provided quality and timeliness
are assured: farmers have been willing and able to pay for timely delivery of quality inputs and
services; and the private sector has found it commercially viable to supply inputs at full-cost prices.
l Early and adequate training in financial management for project staff, including concerned staff of
implementing agencies/departments, is essential in view of the time required to absorb and apply these
skills.
l Use of an independent agency for M&amp;E improves quality and timeliness of reporting, contributing
significantly to user-feedback and effective project monitoring and management.</t>
  </si>
  <si>
    <t>The SAR expected 30% of the beneficiaries to be small farmers (annual incomes below
C1 50,000 at 1985 prices) and the remaining 70% to come from the lower echelons of medium
farmers (annual incomes of C160,000-170,000). But there was little in the design of the
project to justify that expectation, and, in fact, larger farmers and farming companies were the
"natural" beneficiaries of the project. For example, the Project Agreement "limited" the
amount to be lent to a single beneficiary to US$500,000, and "limited" subloans above
US$300,000 to ten subprojects or 15% of the credit line. These lirnits were too high to serve
as effective targeting mechanisms capable of giving a small-farmer orientation to the project.</t>
  </si>
  <si>
    <t>6. Major Factors Affecting the Project. One exogenous factor affecting the project was that
the international market price of cocoa and coconut oil dropped significantly (51 and 47 percent
respectively) by the time the credit component effectively started in 1990, making investments in
these crops unprofitable. Hence, the Bank agreed to the Government's request to shift the credit
line to finance nontraditional export crops, which proved to be a successful modification of
project design. Another exogenous factor were three natural disasters (Hurricane Joan in 1988,
an earthquake in 1991, and severe flooding in 1994.) Responding to the Borrower's request, the
Bank agreed to reduce the amount of the credit component by more than half, and to use these
saving to finance the Borrower's emergency reconstruction efforts (para. 22).
7. In addition, some factors under government control also affected the project. First,
extremely lengthy legislative procedures, common in Costa Rica, resulted in a two-year delay in
loan effectiveness. Second, inefficient procurement and contracting procedures of the Borrower
caused considerable delays in the contracting of works and services and the procurement of
goods. Third, weaknesses in the Ministry of Public Works (MOPT) caused delays in road
design, preparation of bidding documents and execution of works, as well as repeated cases of
improper use of equipment purchased with loan funds (eventually corrected). Finally,
insufficient budgetary resources and low expenditure ceilings became a constant problem,
especially during the last three years of project implementation (paras. 23-26).</t>
  </si>
  <si>
    <t>P035603</t>
  </si>
  <si>
    <t>Government of Cote d'Ivoire</t>
  </si>
  <si>
    <t>Cote d'Ivoire</t>
  </si>
  <si>
    <t>Coffee, Cocoa</t>
  </si>
  <si>
    <t>Coffee production reached a record 290,000 tons in 1996/97 and maintained a stable level of 250,000 tons in 1997/98.  Cocoa output rose from 830,000 tons during
the 1993/94 crop season to an average of 1.145 million tons during the last three crop years (1995/1998)</t>
  </si>
  <si>
    <t>The reforms in the coffee/cocoa internal and external trade have not brought about major changes to farmers so far. Their share in international prices has remained stable, and at a low level, between 45 and 55 percent. The elimination of the uniform pricing policy across
the country has not yet resulted in significant differences in farmgate prices</t>
  </si>
  <si>
    <t>The three funds were designed to give subsidized credit to farmers and focused on export promotion, young farmers and livestock. These funds were poorly managed, with low repayment rates. The Government agreed to phase them out and to discontinue resource allocation in the 1999 budget</t>
  </si>
  <si>
    <t>http://www.worldbank.org/projects/P035603/agricultural-sector-adjustment-credit-project?lang=en&amp;tab=overview</t>
  </si>
  <si>
    <t>P119308</t>
  </si>
  <si>
    <t>Cocoa, Rubber, Palm Oil, Cotton, Cashew</t>
  </si>
  <si>
    <t>http://www.worldbank.org/projects/P119308/agriculture-sector-support-project?lang=en</t>
  </si>
  <si>
    <t>USAID</t>
  </si>
  <si>
    <t>Association of Flower Producers and Exporters of Ecuador</t>
  </si>
  <si>
    <t>Ecuador</t>
  </si>
  <si>
    <t xml:space="preserve">Export earnings in the Cut Flower Industry has increased 4X from 1996-2006 (Galvez-Nogales, 2010) </t>
  </si>
  <si>
    <t>Newman, C. (2002). Gender, time use, and change: the impact of the cut flower industry in Ecuador. the world bank economic review, 16(3), 375-395.
The cut flower industry has been a source of employment for Ecuador's landless, or near landless peasants (Korovkin, 2003) But there are concerns about gender inequity, low pay, and hazards. 
Ecuador's indigenous peasant communities
were characterizedb y land fragmentationd, eclining yields, shrinkinga gricultural
incomes, and a growing dependence on off-farm jobs (Zevallos,
1989; Martinez, 2000).6 At our meetings with flower plantation workers in
the indigenous communities of the watershed of San Pablo Lake, it was generally
agreed that employment in the cut-flower industry offered better pay
than most other types of off-farm employment available to indigenous peasants,
such as unskilled jobs in construction, small businesses, and domestic
service. In 1993, for example, the official monthly minimum wage was
136,000 sucres. Most flower company workers in the watershed were being
paid 140,000 sucres. By contrast, unskilled construction workers received
120,000 sucres and domestic servants only 50,000 (Korovkin, 1997: 101).
Moreover, social insurance was generally unavailable in the construction
sector, small businesses, and domestic service.
While employment in the cut-flower industry did provide an economic
safety valve for landless and near-landless peasants, it provided little more.
The minimum wage in Ecuador was hardly sufficient to cover even the most
basic subsistence needs. (Korovkin, 2003)</t>
  </si>
  <si>
    <t xml:space="preserve">Since 1984 to our days, the flower cluster
has gone through three distinctive periods:
• The cluster formation period (1984–90) when the numbers of firms grew to 20 and
critical transportation issues were solved.
• The massive growth period (1990–98) that ended with more than 150 firms enduring
a price war and cost increases in land and skilled labour force.
• The restructuring period (1998–present) with several firms going out of business,
while the remaining ones started to collaborate among each other and with the public
sector to develop joint initiatives. (Galvez-Nogales, 2010.) 
As described above, Ecuador has a similar organization that promotes the cluster collective
action, which is called EXPOFLORES and groups flower growers, exporters and plant
dissemination companies. It develops training and technical assistance programmes, enters
into agreement with public and private institutions, compiles and disseminates statistics and
information on markets and social and environmental issues. The first collective actions of
the Ecuadorian flower cluster aimed at solving basic common issues, such as problems with
airline shipments24, input provision (e.g. seeds, fertilizers, cardboard boxes25), and foreign
currency remittances by the Central Bank. EXPOFLORES also provided advice for the
negotiation of trade agreements above mentioned. (Galves, Nogales)
For many the most significant role that the public sector has played
in support of the Colombian and Ecuadorian flower clusters was the negotiation and
maintenance of preferential market access. (Galvez-Nogales) 
EXPOFLORES negotiated with the Government the provision of the required number of flights, crucial to assure exports,
through the State airline, Ecuatoriana de Aviación. (Galvez-Nogales, 2010)
</t>
  </si>
  <si>
    <t>Hornberger et al., 2007</t>
  </si>
  <si>
    <t>www.expoflores.com</t>
  </si>
  <si>
    <t>P143302</t>
  </si>
  <si>
    <t>Ethiopia</t>
  </si>
  <si>
    <t>Agro-Industrial Parks</t>
  </si>
  <si>
    <t>Agricultural Processing</t>
  </si>
  <si>
    <t>New project still in development, so the outcomes aren't available yet</t>
  </si>
  <si>
    <t>http://www.worldbank.org/projects/P143302/competitiveness-job-creation-proj?lang=en</t>
  </si>
  <si>
    <t>Ghana Cocoa Boardq</t>
  </si>
  <si>
    <t>Ghana</t>
  </si>
  <si>
    <t>IFDC 1000+ project</t>
  </si>
  <si>
    <t>dos Vinhedos (APROVALE)</t>
  </si>
  <si>
    <t>Soybeans</t>
  </si>
  <si>
    <t>the average margins per acre in soybean production increased from  35 Ghana Cedis (GHC) to +165 GHC</t>
  </si>
  <si>
    <t>From 2007 to 2009, the number of soybean farmers has increased by 197% from 2289 to 4500 farmers, and the volume sold increased by 786% from 570 metric tonnes to 4486 metric tonnes. In these three years, the average margins per acre in soybean production increased from -35 Ghana Cedis (GHC) to +165 GHC.</t>
  </si>
  <si>
    <t>IFDC 2010</t>
  </si>
  <si>
    <t>http://www.icraedu.org/page.cfm?pageid=partnerghana_stories</t>
  </si>
  <si>
    <t>Farmer organizations</t>
  </si>
  <si>
    <t>The total revenue of the soybean producers involved in the cluster has substantially increased reaching more than one million Gh¢ in 2009
The yield increased from 2 to 8-10 bags/acre</t>
  </si>
  <si>
    <t>Through the bulking of their produce, farmers get 0.50 Gh¢/kg instead of 0.30 Gh¢/kg
The total revenue of the soybean producers involved in the cluster has substantially increased
reaching more than one million Gh¢ in 2009. 
The production increased from 1 to 32-40 bags/farmer</t>
  </si>
  <si>
    <t>Under the impulse of 1000s+, a platform was created involving all major actors of the soybean value chain: input providers, financial institutions, the agricultural and extension units of the MOFA, Regional Agricultural Research Station, Wenchi, interested NGOs, FOs and federation, and the Ghana Nuts Ltd. The platform’s major task is to inform all stakeholders of on-going activities and exchange about soybean plans and future activities One of the consequences of the creation of this platform is that other processors than Grace can more easily obtain credits now from the financial institutions. Ghana Nuts Ltd. – as a member of the platform – gets credit and also provides loans to the farmers so that they can buy the amounts of nuts they need</t>
  </si>
  <si>
    <t>Rice Farmers Coalition (RFC)</t>
  </si>
  <si>
    <t>600,000 GHC annually</t>
  </si>
  <si>
    <t>600,000 GHC in revenue annually (from IFDC document)</t>
  </si>
  <si>
    <t>The rice farmers, united in the RFC, have now secured input supplies and a market to sell, the total revenue of the 450 farmers increased to 600,000 Gh¢ in only one year, which is on average more than 1,300 Gh¢ per farmer (from IFDC document)</t>
  </si>
  <si>
    <t xml:space="preserve">RMA needs cash to pay farmers directly upon the purchase of paddy and they have to negotiate 4 credit on which they have to pay high interests. The farmers have only limited risks as they are paid cash when selling their produce and get fertilisers on credit, which they only pay back once they are paid for the delivered paddy. </t>
  </si>
  <si>
    <t xml:space="preserve">Ghana </t>
  </si>
  <si>
    <t xml:space="preserve">Maize </t>
  </si>
  <si>
    <t>Alhassan et al., 2007</t>
  </si>
  <si>
    <t xml:space="preserve">Peppers </t>
  </si>
  <si>
    <t>the total profit of all farmers in the hot pepper agri-business cluster increased by 815,8%, from 154.800 Ghana Cedis (GHC) to 1,262.840 GHC, eight times more in a period of four years. This is due to a tripling of the total quantity produced, from 10.800 bags to 34.200 bags, and to a doubling of the price for hot pepper, from 20 GHC to 45 GHC per bag. (from IFDC document)
Due to the expansion in the pepper business, local entrepreneurs opened businesses: A ten-fold increase of input dealers makes inputs now easier accessible. Local processing enterprises have increased by a factor seven; they use improved processing techniques and absorb the farmers’ produce. (from IFDC document)</t>
  </si>
  <si>
    <t>the total profit of all farmers in the hot pepper agri-business cluster increased by 815,8%, from 154.800 Ghana Cedis (GHC) to 1,262.840 GHC, eight times more in a period of four years. This is due to a tripling of the total quantity produced, from 10.800 bags to 34.200 bags, and to a doubling of the price for hot pepper, from 20 GHC to 45 GHC per bag. (from IFDC doc)</t>
  </si>
  <si>
    <t>Alhassan et al. 2007; IFDC 2010</t>
  </si>
  <si>
    <t>http://www.icra-edu.org/page.cfm?pageid=partnerghana_stories</t>
  </si>
  <si>
    <t>Government of Grenada</t>
  </si>
  <si>
    <t>Grenada</t>
  </si>
  <si>
    <t>Industrial Park</t>
  </si>
  <si>
    <t>Aquaculture, Cocoa, Coffee, Other</t>
  </si>
  <si>
    <t>Boyenge 2007</t>
  </si>
  <si>
    <t>P001068</t>
  </si>
  <si>
    <t>Guinea</t>
  </si>
  <si>
    <t>Export Consortia</t>
  </si>
  <si>
    <t>Mangos , Pineapple, Cashew, Fish, Potato</t>
  </si>
  <si>
    <t>the project did not support the desired increase in foreign direct investment in agriculture from US$4.0 million per year to US$8.0 million per year</t>
  </si>
  <si>
    <t>Improved financial sector policies, in particular the liberalization of interest rates, have created an opportunity for development of grassroots financialintermediaries like Credit Mutue</t>
  </si>
  <si>
    <t>The project was not successful in its central institutional objective of promoting the development of private professional organizations in the agricultural export sector able to: (i) influence government policies and defend the interests of their members; and (ii) provide its members with services that were at that point in time assumed by Government.</t>
  </si>
  <si>
    <t>Staff Appraisal Report (World Bank 1992), Implementation Completion and Results Report (World Bank 2003)</t>
  </si>
  <si>
    <t>http://www.worldbank.org/projects/P001068/national-agricultural-export-promotion-project?lang=en&amp;tab=overview</t>
  </si>
  <si>
    <t>P127209</t>
  </si>
  <si>
    <t>Ministry of Economy, Planning, and Regional Integration</t>
  </si>
  <si>
    <t>Guinea-Bissau</t>
  </si>
  <si>
    <t>Cashews, Rice</t>
  </si>
  <si>
    <t>http://www.worldbank.org/projects/P127209?lang=en</t>
  </si>
  <si>
    <t>Maharashtra State Grape Growers’ Association (MRDBS)</t>
  </si>
  <si>
    <t>Maharastha State Agricultural Marketing Board (MSAMB); National Cooperative Development Corporation (NCDC); National Horticultural Board</t>
  </si>
  <si>
    <t>India</t>
  </si>
  <si>
    <t xml:space="preserve">Grapes (Table &amp; wine) </t>
  </si>
  <si>
    <t xml:space="preserve">Increased revenues &amp; operating profits for Mahagrapes farmers (see smallholder impact). Expanded export levels of Indian grapes. </t>
  </si>
  <si>
    <t>Average operating profit per acre for Mahagrapes small farmers was 135 thousand rupees/year versus 78 thousand rupees per year for non-Mahagrapes small farmers. Access to infrastructure at the village level was better on average for Mahagrapes farmers than non. p.1880. Mahagrapes farmers also earn higher revenue per acre of grape land and have higher yields. (Roy &amp; Thorat) Bulk buying of inputs (GLOBALGAP-approved biofertilizers, for example) that save smallerholders money. (Galvez-Nogalez)</t>
  </si>
  <si>
    <t>Provides farmers with a platform for collective bargaining, economies of scale with branding &amp; information, and for small farmers, access to the world market. Successful in part b/c of quality norms that farmers must comply with. Policy - takes special advantage of the 1984 cooperative laws of the state. Primary source of of revenue is membership equity.  Rejection rates are now less than 1% in 2001 thanks to dedicated quality improvements  (Roy &amp; Thorat)</t>
  </si>
  <si>
    <t>Many cooperatives left Mahagrapes early when rejection rates hit 80%, though this problem is largely solved now. Galvez Nogalez mention concerns about preserving unit price and thus, profitability.</t>
  </si>
  <si>
    <t>Hall et al., 2001, Naik, 2006; Roy &amp; Thorat, 2008</t>
  </si>
  <si>
    <t>http://apeda.gov.in/agriexchange/market%20profile/MOA/Product/GRAPES.pdf</t>
  </si>
  <si>
    <t xml:space="preserve">UNIDO </t>
  </si>
  <si>
    <t>Ministry of Food Processing (MFPI)</t>
  </si>
  <si>
    <t>Food Processing</t>
  </si>
  <si>
    <t>The food processing sector has grown 7% annually - though not for PUNE specifically (FAO, 2006c)</t>
  </si>
  <si>
    <t>Food processing infrastructure that is capital intensive, like cold stores, warehouses, quality control labs, etc. help SME's access the resources they need (FAO, 2006c)</t>
  </si>
  <si>
    <t>Inadequate refrigeration facilities required for storage, high cost of raw materials due to low yields &amp; variation of quality, inadequate transport &amp; distribution systems, limited availability &amp; high cost of packaging equipment, outdated technology &amp; inability to keep pace with it; access to information (FAO, 2006c)</t>
  </si>
  <si>
    <t>UNIDO 2001; FAO, 2006c</t>
  </si>
  <si>
    <t>http://www.unido.org/fileadmin/user_media/Services/PSD/Clusters_and_Networks/publications/sme_brochure_EN.pdf</t>
  </si>
  <si>
    <t>P035824</t>
  </si>
  <si>
    <t>General Agricultural Sector Support</t>
  </si>
  <si>
    <t xml:space="preserve"> There has been an increase in crop productivity (over 10%), milk productivity (25%), cropping intensity (from 169% at baseline to 203% at ICR), and significant diversification of area out of cereals into vegetables and other higher-value crops.
</t>
  </si>
  <si>
    <t>Don't mention smallholder farmers a lot but original components do somewhat focus on smallholder farmers.
The widespread appreciation of the project’s benefits by farmers, rural communities, bureaucrats and the political leadership has created a sense of ownership and commitment, creating a shared interest in sustaining project achievements. 
There has been an increase in crop productivity (over 10%), milk productivity (25%), cropping intensity (from 169% at baseline to 203% at ICR), and significant diversification of area out of cereals into vegetables and other higher-value crops.
The widespread appreciation of the project’s benefits by farmers, rural communities, bureaucrats and the political leadership has created a sense of ownership and commitment, creating a shared interest in sustaining project achievements. 
Technical innovations introduced by the project are sustainable because they are low-cost, not subsidy-driven and easily adopted and replicated by farmers using local or readily available materials.</t>
  </si>
  <si>
    <t xml:space="preserve">Although it cannot be attributed solely to the project, the volume of
production of traditional export crops in the project area more than doubled and that of
nontraditional export crops tripled during the project period.2 The credit component helped
finance 12% of the growth of the area planted with export crops and 19% of non-traditional
export crops during 1989-1992
 Overall, the effect of the lack of a self-selection mechanism in the project design was
that only 17 small farmers were able to obtain subloans from the project, jointly accounting for
less than 1% of the total value of the subloans financed. This caused a missed opportunity of
helping small farmers to get more involved in the rapidly growing industry of nontraditional
export crops and share in its benefits.
Albeit unplanned, the land titling and rural road components had an important impact
on the social development of the project area by contributing to the betterment of the general
living conditions of the people. The titling program enabled farmers to access financing from
NGOs which have developed a low-income housing program in the region during the past few
years. The rural roads component provided permanent access to basic social, educational and
health services and, in several cases, to electrification-the existence of an all-weather road
access to any rural settlement being a conditio sine qua non to apply for a connection to the
power supply network.
The project's contribution to the overall sectoral objective of export crop development
was relatively small but significant, and could have been even bigger if the credit line had not
been discontinued when the project was restructured to greatly expand the rural roads
component. The project years were ones of swift development of a diversified agricultural
export economy in the Atlantic Region of Costa Rica. The planted surface of the principal
export crops in the project area expanded by some 35,581 ha (from 43,900 ha in 1989 to
79,478 ha in 1992) during the period that the credit line was disbursing. Of the newly planted
area, 12% of export crops and 19% of nontraditional crops were financed by the project.
While in terms of overall area the project's contribution may appear modest, it was especially
important for some crops such as oranges (37%).
The project's economic rate of return (ERR), estimated at about 18% in the SAR, was
not recalculated. This ERR had been originally calculated on the expected cash flows of cocoa
and coconut plantations only, and excluded the titling and roads component. Therefore, the
abandonment of the cocoa-coconut program in favor of other export crops, as well as the
restructured road component, would have deprived a recalculation of its comparative meaning
Of the 168 subloans financed by the project, only
five subloans (accounting for 5.5% of the total amount lent under the project's own credit line)
had to be submitted for formal collection procedures, and another five (9% of the amount lent)
were classified as being of "uncertain collection" by BNCR. The remaining 158 subloans have
already been repaid or are being paid on time.3
The land titling program was very successful. Land ownership provided by the project
has been a major factor in the creation of producer organizations and in increasing general
access to credit, especially from non-bank sources. In addition, although not an explicit
project objective, the land titling component has had an important impact in the social
development of the project area. For example, in the last few years, two NGOs have been
implementing low-income housing programs in the region that have directly benefited project
land title beneficiaries, which would not have been possible without the project, since farmers
without titles have had no access to this type of financing
</t>
  </si>
  <si>
    <t xml:space="preserve">Colombia has a thriving private entrepreneurial sector, very active in the rural
areas. As a decentralized country, it has local institutional capacity in the Secretariats of
Agriculture and other institutions that assist rural communities. Moreover, it has great
agricultural potential and a dynamic, hard-working farming community. These are the main
factors that have positively influenced implementation.
Macro-economic stability and diminishing rural violence also had a positive impact. Only two
partnerships were dropped for security reasons.
Overall, the external economic environment remains a critical factor for the success or failure of
the partnerships. Favorable domestic agricultural prices in 2007/8 helped partnerships in the
traditional agricultural value chains (food crops, grains). 
Internal project evaluations concluded that, in general, the private sector prefers to deal with
larger producers to keep transaction costs low and reduce risks. They participate, however, in
small producer schemes for three main reasons: (i) as a social responsibility of the company; (ii)
to gain preferential access to primary produce where produce is scarce; and (iii) to diversify their
procurement sources. In addition to buying the produce, a little more than half of the
commercial partners contributed to the partnerships with technical assistance, either for
production or for post-harvest. Some provided inputs (seeds in particular) and in rare cases,
transport and collection services. There are also a few cases of purchaser credit. 
</t>
  </si>
  <si>
    <t>P082167</t>
  </si>
  <si>
    <t>Livestock, Uchuva</t>
  </si>
  <si>
    <t>CID, 2003</t>
  </si>
  <si>
    <t>P006924</t>
  </si>
  <si>
    <t>Costa Rica</t>
  </si>
  <si>
    <t>Cocoa, Coconut</t>
  </si>
  <si>
    <t xml:space="preserve">The annual net income with project is around US$ 643/family at present and US$ 2,676/family in 3-4 years, according to estimates obtained from producers involved in analyzed alliances. The annual labor costs with project (generally provided in kind by the producers themselves and their families) are around US$1,666/family at present and US$ 1,913/family in 3-4 years. The average opportunity cost of land (also contributed in kind by producers) is around US$ 96/family. The sum of these three elements constitutes the average family cash intake, which is around US$ 2,504/family at present and USD 4,784/family in 3-4 years. This annual cash intake is about the minimum salary (2008)27 at present and estimated at 1.9 times in 3-4 years. If the annual repayment of incentivo modular is deducted from the income, the average family cash intake in 3-4 years would be 1.7 times the minimum salary, during the five years repayment period (most common amortization period). 
From the 23 analyzed productive alliances: 26% would generate a future average annual
cash intake per family larger than two minimum salaries; 30% would generate a future
cash intake per family from 1.0-2.0 minimum salaries; and 43% would generate a cash
intake per family lower than the minimum salary.
16. The annual incremental net income (with-project minus without-project situation) is
around US$ 280/family at present and is estimated to be US$ 2,300/family in 3-4 years.
This incremental net income is 77% higher than the without-project level and is estimated
to be 6.4 times higher in 3-4 years. 
Poverty Impact. Although this project was not a poverty alleviation project, the project intended
to address the needs of poor smallholders. The Incentivo Modular Decree requires selecting the
beneficiaries of each partnership through a social study. The assets and the income of the
beneficiaries could not exceed certain ceilings. The project targeted poor small holders in
compliance with the Decree. In order to build successful partnerships however, producers need
to have a minimum of assets, in particular minimum levels of education. A number of studies of
projects linking farmers to markets have proven this point and this project is no exception.
Gender Aspects. There are reliable data on the participation of women in the partnerships.
Some 1750 (15 percent of the) beneficiaries were women, heads of households. Other women
have of course also participated in the partnerships as household members.
Social Development. The project made special efforts to generate and implement partnerships in
areas where indigenous, Afro-Colombian and displaced people (special population groups) live.
These social groups had almost the same chances of access to the project resources as other
farmer groups (32 percent). Table 3 reflects the relationship of the project with special
population groups. </t>
  </si>
  <si>
    <t>Doesn't mention smallholder farmers anywhere but says "The poverty alleviation impact should also be very substantial since many of the orchards are located in remote and poor areas where options to raise incomes are very limited."</t>
  </si>
  <si>
    <t xml:space="preserve">Lessons Learned. The key lessons learned from the project include the following: (a) Strong research and scientific bases drawn from domestic and international experience and the involvement of a science and technical committee have been essential to the success of this project. (b) Active roles of Ministry of Agriculture, provincial and local governments and research institutes in carrying out central government policy and cooperation among them contributed to the smooth implementation and success of the Project. (c) Staff in the implementation agencies should be drawn from technical e areaus familiar with the technical details of the operation. (d) Participation of farmers with a sense of ownership from the beginning made a big difference in how the project was implemented. (e) Adequate and timely allocation of counterpart funds according to schedule is a prerequisite for smooth project implementation. Finally, (f) more supervision missions should have been budgeted, particularly with the object of assisting the Provincial PMOs with procurement and disbursement problems, and earlier TA for marketing is needed to start marketing off on a strong footing </t>
  </si>
  <si>
    <t>Animal Husbandry Bureau</t>
  </si>
  <si>
    <t>Ministry of Agriculture</t>
  </si>
  <si>
    <t>Livestock</t>
  </si>
  <si>
    <t>Local groups link "Dragon's head" enterprises to households and let farmers take advatnage of their services &amp; inputs. Local groups also improve the household's access to markets and services and play an important role in disease control &amp; food safety, information &amp; quality assurance. (Galvez Nogalez)</t>
  </si>
  <si>
    <t>Industry associations facilitate links between govt &amp; enterprise and coordinate inputs and households as well as industry stakeholders.</t>
  </si>
  <si>
    <t>Brown et al. (2007)</t>
  </si>
  <si>
    <t>Proexpo, Gov of Colombia</t>
  </si>
  <si>
    <t>Asocolflores - Cooperative</t>
  </si>
  <si>
    <t>Colombia</t>
  </si>
  <si>
    <t>Increase in value from $1 million USD in 1970 to 1.052 billion in 2009. Employees 95,000 directly (60% women) and an estimated 80,000 jobs indirectly. Supplies 60% of US imports. (Arbelaez et al., 2012)</t>
  </si>
  <si>
    <t>Of the 600 growers, 55% are considered small (less than three cultivated hectares and &lt;100 employees), 30% medium sized (between 3 and 10 cultivated hectares and 100-300 employees), and 15% large (&gt;10 ha and between 300 and 1,000 employees) (Arbelaez et al, 2012)</t>
  </si>
  <si>
    <t xml:space="preserve">" The dynamic growth of exports at the end of the 1970s was aided by the adoption of reforms aimed at promoting nontraditional exports. These included the reduction of import restrictions; the introduction in
1961 of direct subsidies to nontraditional exports through export tax credits (known by its Spanish acronym CAT); a bond that was given to exporters,
who could use it to pay taxes or sell it in the financial market; the adoption of Plan Vallejo, a sort of drawback system that gave duty exemptions for imports of raw materials and other inputs used in producing export goods;  the emergence in 1967 of Proexpo, an export promotion fund administered by the central bank and designed to support export activities through credit subsidies; and the establishment of a policy of mini-devaluations (crawling peg), by which the peso would devalue continuously against the dollar, ensuring a
competitive exchange rate." (Arbelaez et al, 2012) 
"According to different sources (including interviews), Colombian flower growers could have competed in foreign markets without government
benefits and incentives, but the development of Colombian flower growers as mass suppliers could not have occurred as fast as it did without them. That is why flower growers focused on growing their businesses as fast as possible, before protectionist pressures from counterparts became stronger." (Arbelaez et al, 2012)
Also made efforts to diversify the export base. In 2009 flowers were exported to over 75 countries. (Arbelaez et al, 2012) </t>
  </si>
  <si>
    <t>NOT failure, but challenges: "The flower business’s profitability is correlated with the evolution of the exchange rate. As a result, major vulnerabilities are associated with the revaluation of the real exchange rate, as well as the currency mismatch; incomes are in foreign currency, while costs, which have a high national component, are more closely linked to the inflation rate and to fluctuations in international prices, particularly the price of oil." (Arbelaez et al, 2012)</t>
  </si>
  <si>
    <t>Hornberger et al., 2007; Arbeláez et al., 2007; Arbelaez et al, 2012 found in IADB 2012)</t>
  </si>
  <si>
    <t>http://www.asocolflores.org/</t>
  </si>
  <si>
    <t>P041642</t>
  </si>
  <si>
    <t>Cocoa, Berries, Dairy, Natural Fibers, Plantain, Chili, Coffee, Palm Oil, Fish, Other.</t>
  </si>
  <si>
    <t xml:space="preserve">Increased Employment
Positive IRR
In terms of annual employment, productive partnerships generate on average an
additional 201 person-days per family (equivalent to almost 0.8 person-years per
family)28 at present. This represents a 70% increase with respect to the without-project
situation. This could increase to 227 person-days per family (equivalent to 0.9 personyears
per family) in 3-4 years (according to producers’ projections), which would
represent a 92% increase with respect to without-project situation. 
The economic and financial analysis (see 3.3) shows positive project impact on income and
employment with a high degree of variability. The analysis estimates the additional average cash
intake of a family, including the reimbursement of the grant, between 1.0 and 1.7 times the
annual minimum salary. With respect to the without-project level, the incremental net income is
77% at present and projected to be 6.4 times in 3-4 years. Moreover, it estimates the impact on
employment between 0.8 and 0.9 additional employments per family. This is 70-90 percent
increase with respect to the without project situation.
Independent impact evaluation studies by the firm “Econometría, Consultores” carried out
during project implementation and based on extensive data collection and in-depth analysis on
about 17 partnerships show that average income of smallholders involved in partnership
increased between 12 and 32 percent. Employment increased between 5 and 50 percent. The
results vary greatly depending on the partnership. Methodological issues however cast doubt on
the robustness of some quantitative conclusions of the impact evaluation and it appears that the
economic and financial analysis results are more reliable. However, the latter does not include a
double difference method, but only compare the situation before and after the project. </t>
  </si>
  <si>
    <t>Overall Finding. The project's overall outcome is considered highly satisfactory. It achieved its objectives and did it with a high degree of sustainability. The most significant accomplishments were the introduction of new technologies, varieties and management systems. The technologies enabled the establishment of a budwood registration program and virus-free zones, high orchard horticultural standards, more productive varieties by top-grafting, and improved fruit quality by enhanced postharvest treatment. The availability of varieties that mature at different times allows an extended harvesting period. Better irrigation, inputs and management have had tremendous effects on yield, production and quality. The project packing plants grade, clean, wax and label the fruit to make it ready for up-scale markets and exports. The overall economic rate of return of the project is very high; at 40 percent it is even higher than the already high appraisal estimate of 34 percent.
Project Impact. The project successfully increased income and employment for participating households and workers. It doubled the per capital income of about 300,000 farm families and provided job opportunities for about 130,000 workers during construction and implementation. Hlarvesting and postharvest activities have provided and (will increasingly provide) job opportunities in botlh orchards and packing houses, where 30 percent of the workers are women
Increasing Income and Employment. The project has been very successful in increasing income and generating employment for participating households and workers. The majority of orchards are collectively owned by village households.2 Orchards range from 20 to 50 ha and are typically shared by 100- 150 farm households, who provide labor and other local inputs for land development, tree planting and maintenance. Each household has an average of 3-5 mu of orchard land in addition to their existing low land plots that they use for grain production. Income generated from new orchards is in addition to the family income from other activities. For the new orchards, their incremental income was initially from intercrops, with net revenue from Y 3,200 to Y 10.000 per ha. After four years. when the orange trees start bearing fruits, income from intercrops gradually declines and income from oranges increases. In 1995 net income was Y 13,000 per ha of sweet orangez and Y 26,000 per ha of the navel variety.</t>
  </si>
  <si>
    <t>Most raspberry processing and export companies would prefer to source more fruit from
fewer larger growers, and thereby reduce transaction costs and strengthen coordination of
suppliers. However, the dynamics of production mean that all rely on smallholder growers for
significant quantities of fruit. In a climate of increasingly demanding food safety and quality
requirements, especially in the main export markets in the EU and USA, a lack of integration
and loose coordination at the primary production node of the value chain is a barrier to sustainable growth and ongoing peasant farmer participation in the chain. In this sense, State
intervention via INDAP programmes to assist smallholders to comply with BPA and improve
productivity are important for both the medium-term prospects for the raspberry export
industry, and the ongoing participation of smallholder growers in the global value chain.
In contrast, other clusters have received
rather discontinuous public support. Katz and Sánchez-Douglas (2004) believe this is the
case of the Maule raspberry cluster. During the 1980s and 1990s only isolated initiatives to
support the cluster were undertaken by several public agencies, such as research (modified
atmosphere packaging, molecular markers for varietal identification), technical assistance
and technology transfer to producer groups, and credit lines to ensure compliance with
international standards. It was not until 2003 that a concerted action to support the raspberry
cluster finally emerged. A cluster association (Mesa Regional de Berries) bringing together
several public-sector organizations was created to collectively address production and
marketing issues hampering the development of the cluster. (Galvez-Nogales)</t>
  </si>
  <si>
    <t xml:space="preserve">Guaipatin, 2004; Katz and Sánchez-
Douglas, 2004; Chailles, 2011. </t>
  </si>
  <si>
    <t xml:space="preserve">ITP </t>
  </si>
  <si>
    <t>Apples, Grapes, Plums</t>
  </si>
  <si>
    <t>cox, 2008</t>
  </si>
  <si>
    <t>Avocado</t>
  </si>
  <si>
    <t>Grapes, Avocado, Citrus</t>
  </si>
  <si>
    <t>Supporting associations and networks by developing PPPs with private sector, growers, and public sector: "Chile has launched several ITPs in the agricultural sector, such as the Valparaiso avocado ITP, and ITPs in the Coquimbo, Maule and O’Higgins
regions in support of their fruit clusters." (Galvez-Nogales, 2010)</t>
  </si>
  <si>
    <t>Chilealimentos (for Raspberries)</t>
  </si>
  <si>
    <t>Apples, Kiwis, Cherries, Raspberries</t>
  </si>
  <si>
    <t>"First, some growers have engaged in contractual arrangements with grower-exporters or with dedicated wholesalers who contract out for supermarkets. A good example of this is the case of about 2 000 smallholder raspberry producers (less than 2 ha) from the Maule and Bío-Bío regions in Chile who have established long-term supply
agreements with larger firms that produce, pack/process and export raspberries (Katz and Sánchez-Douglas, 2004). Second, small- and medium-scale producers have established direct
sourcing arrangements with small supermarkets or, to a lesser extent, participate in ethical production and marketing networks. And third, and more importantly, they have taken joint action to meet threats and challenges collectively" (Galvez-Nogales, 2010)</t>
  </si>
  <si>
    <t>Supporting associations and networks by developing PPPs with private sector, growers, and public sector: "Chile has launched several ITPs in the agricultural sector, such as the Valparaiso avocado ITP, and ITPs in the Coquimbo, Maule and O’Higgins
regions in support of their fruit clusters.  The Government of Maule organized the Berries Concertation Table to bring together cluster stakeholders to collectively address production and
marketing challenges." (Galvez-Nogales, 2010) 
"Among other things, Chilealimentos has helped the raspberry cluster to comply with quality standards and to achieve economies of scale in export logistics and in the purchase of inputs. It has also been instrumental in supporting the international promotion of raspberries and in promoting collective action to defend the cluster’ interests" (Galvez-Nogales, 2010)</t>
  </si>
  <si>
    <t>www.frutasdechile2010.cl</t>
  </si>
  <si>
    <t>Fundacion Chile</t>
  </si>
  <si>
    <t xml:space="preserve">Chile </t>
  </si>
  <si>
    <t>"Chile’s exports of blueberries reached over 21 000 tonnes in 2006, and they are expected to grow at an annual rate of 30–35 percent for the next three years." (Galvez-Nogales, 2010)</t>
  </si>
  <si>
    <t>http://www.fruitsfromchile.com/berries.php</t>
  </si>
  <si>
    <t>P003541</t>
  </si>
  <si>
    <t>China</t>
  </si>
  <si>
    <t>Fruit</t>
  </si>
  <si>
    <t xml:space="preserve">As processing capacity grew in
the late 1980s, the proportion of fruit processed and frozen for export increased, and since 1990
fresh exports have generally constituted just 10–15 per cent of total exports by volume, and
contributed 25–40 per cent by value annually (Chailles, 2011)
The expansion of frozen raspberry exports after
the late 1980s was driven in large part by the conflict in the Balkans, which halted most fruit
exports from the former Yugoslavia, thereby creating an opportunity for Chilean exporters
to consolidate market share.
The wide range of national regulatory environments, and public and private food quality and
safety standards, has prompted attempts at standards harmonization. Much of this work has been
carried out at the multilateral and regional levels in line with international regulations and codes
of practice such as those developed by theWorld Trade Organization (WTO) and the Codex
Alimentarius Commission. Emergent international and third-party private standards also have to
be consistent with relevant national regulatory frameworks in market countries. Chilean exports
to the USA and EU must comply with good agricultural practice (GAP); good manufacturing
practice (GMP) and good hygiene practice (GHP) guidelines as embodied in US (FDA and
USDA) and EU regulations.The private standards most commonly required among US and EU
retailers are embodied in the USA’s GAP scheme and in GLOBALGAP (formerly EUREPGAP).
11 Chilean export firms largely opt for GLOBALGAP certification, as this allows them to
export to both US and EU markets, and to switch business between them if desired. The
equivalent Chilean scheme, ChileGAP, gained approval and accreditation from GLOBALGAP
in 2008. (Challies, 2011) 
Chilealimentos (Asociación de Empresas de Alimentos de Chile, ex-FEPACH), a privatelyowned
association that includes all major agroprocessors and exporters of frozen and other
processed fruits and vegetables, has played a pivotal role in mobilizing collective action in the
Maule’s raspberry cluster. Among other things, Chilealimentos has helped the raspberry cluster
to comply with quality standards and to achieve economies of scale in export logistics and in
the purchase of inputs. It has also been instrumental in supporting the international promotion
of raspberries and in promoting collective action to defend the cluster’ interests, for instance,
against the accusation of dumping made by raspberry producers in the United States. (Gavez-Nogales) 
</t>
  </si>
  <si>
    <t>Guaipatín, 2004; Gomes, 2000</t>
  </si>
  <si>
    <t>San Francisco River Valley
Development Agency (CODEVASF)</t>
  </si>
  <si>
    <t>Mangos and Grapes</t>
  </si>
  <si>
    <t>Increase from $53 million usd value in 1993 to $93 million in 2001; Represents 90% ($51 million USD) of Brazilian mango exports and 30% ($34 million USD) of Brazilian grape exports; employees 48,000 people (Gomes, 2006)
"The per hectare cost of simply planting these other crops, covering the fi rst three or four years, during which they do not bear fruit (but not the maintenance cost once they are actually producing), ranges from about US$3,000 for mangoes to US$15,000 for grapes."</t>
  </si>
  <si>
    <t>Small and medium-sized growers account for between 30-60% of production in three clusters in Brazil. Smallholder production (planted less than 100 hectares) of mangos increased from 30% to 40% of total production between 1997-2002. Smallholder production of grapes remained stable at 59% and 60% of total production in 1997 and 2001, respectively. (Note that these numbers come from a grape consultant)  
" SMEs benefited from CODEVASF’s explicit policies favoring their incorporation into the irrigation projects along the San Francisco River Valley. In providing different-sized lots, CODEVASF established a structure of production consisting of both large and small growers. Small growers, in turn, received from CODEVASF six-hectare irrigation-ready lots (with on-farm pumps, canals, and drainage system installed and ready for use), guidance on what to produce, technical assistance, and facilitated access to credit and buyers. As a result of these early policies, SMEs occupied over 80 percent of the land in the projects until the mid-1980s, then their share gradually declined to nearly 60 percent by 1996"
"Small growers (that grew annual crops and vegetables) were largely replaced by medium-sized growers, who increased farm size and diversified into fruit production.  The tomato paste industry collapsed in the late 1980s and, unable to diversify into other crops, up to 70 percent of small growers abandoned their farms." (Gomes, 2006)</t>
  </si>
  <si>
    <t>"SMEs have managed to remain in these high-value  markets through four avenues: involvement in public–private research partnerships, ethnic-based cooperatives, subcontracting relations with large grower-exporters, and increased
interaction with local input suppliers and consultants that have served as sources of technical assistance and innovation."
"In Petrolina-Juazeiro, CODEVASF expropriated land to implement public irrigation projects, enlisted different-sized growers and agricultural processing fi rms in each project, provided incentives for agricultural industries to establish in the region,15 and supported the creation of a grower association (VALEXPORT) that was key to the formation of export
channels."  (Gomes, 2006)
"As a result of these differences, growers are more likely to act collectively and in  collaboration with the state when they produce perennial crops (such as mangoes, grapes, and apples), whose upgrading often calls for complex and long-term R&amp;D, too costly for individual growers to undertake. Growers of annual, short-term crops (such as melons), in contrast, can usually carry out much of the R&amp;D independently or with guidance from local input suppliers, consultants, and their buyers and thus have fewer incentives to collaborate with other growers or government
agencies." (Gomes, 2006)</t>
  </si>
  <si>
    <t>"Small growers (that grew annual crops and vegetables) were largely replaced by medium-sized growers, who increased farm size and diversified into fruit production.  The tomato paste industry collapsed in the late 1980s and, unable to diversify into other crops, up to 70 percent of small growers abandoned their farms." (Gomes, 2006)
Failure to integrate SMEs: "This sequencing in Petrolina-Juazeiro also infl uenced the research agenda of the Center for Research of the Tropic Semi-Arid (CPATSA), the main public sector agricultural research agency acting locally.19 Early on, CPATSA focused almost exclusively on annual crops, generating a rift between it and growers already producing perennials in the 1980s. It was only in the late 1990s, with mounting pressures from large growers, that CPATSA shifted its agenda toward fruit crops. Such tension and disconnect never occurred in the case of apple growers in Santa Catarina, who worked continuously with the state agricultural agency, EPAGRI." (Gomes, 2006)</t>
  </si>
  <si>
    <t>Guaipatín, 2004; Damiani, 1999 and 2001; Locke,
2001; Gomes, 2000; Pietrobelli &amp; Rabellotti, 2004</t>
  </si>
  <si>
    <t>http://siteresources.worldbank.org/EXTEXPCOMNET/Resources/2463593-1213887855468/23_UpgradinginClustersandValueChainsinLAC.pdf ; http://rimisp.org/2015/wp-content/uploads/2013/05/Paper_Octavio_Damiani-1.pdf</t>
  </si>
  <si>
    <t>Melons</t>
  </si>
  <si>
    <t>Increase from $13million usd value in 1993 to $19 million in 2001; represent 90% ($38 million USD) of Brazilian melon exports; no info on total employement (Gomes, 2006)
"Melons are relatively easier to produce because they require considerably less capital to produce than apples, mangoes, and grapes. The production cost of melons, from planting to harvesting, amounts to US$4,710 per hectare. This means that the risk involved in trying something new with the production of melons is considerably lower than that involved in experimenting with the other crops."</t>
  </si>
  <si>
    <t>Small and medium-sized growers account for between 30-60% of production in three clusters in Brazil. Smallholder (planted hectares of less than 300) share of production increased from 9% in 1991 to 27% in 1997. (Gomes, 2006)
"Instead, early government support primarily induced a few very large fi rms to produce, with only piecemeal support to SMEs." 
"SMEs in Rio Grande do Norte entered the market in the early 1990s and rapidly increased their participation, reaching 27 percent of the area planted by 1997 (Table 3.2). SMEs’ increased presence is largely explained by the relatively easy nature of melon production and the changing market environment that has forced larger fi rms to subcontract since the mid-1990s." Gomes, 2006</t>
  </si>
  <si>
    <t xml:space="preserve">"SMEs have managed to remain in these high-value  markets through four avenues: involvement in public–private research partnerships, ethnic-based cooperatives, subcontracting relations with large grower-exporters, and increased
interaction with local input suppliers and consultants that have served as sources of technical assistance and innovation." (Gomes, 2006)
"SMEs in Rio Grande do Norte entered the market in the early 1990s and rapidly increased their participation, reaching 27 percent of the area planted by 1997 (Table 3.2). SMEs’ increased presence is largely explained by the relatively easy nature of melon production and the changing market environment that has forced larger fi rms to subcontract since the mid-1990s." </t>
  </si>
  <si>
    <t>"Instead, early government support primarily induced a few very large firms to produce, with only piecemeal support to SMEs." (Gomes, 2006)
"However, in contrast to the joint efforts among  large fi rms observed in Santa Catarina and Petrolina-Juazeiro, larger
fi rms in Rio Grande do Norte remained largely antagonistic toward each
other and the rest of the cluster."
"As a result of these differences, growers are more likely to act collectively and in  collaboration with the state when they produce perennial crops (such as mangoes, grapes, and apples), whose upgrading often calls for complex and long-term R&amp;D, too costly for individual growers to undertake. Growers of annual, short-term crops (such as melons), in contrast, can usually carry out much of the R&amp;D independently or with guidance from local input suppliers, consultants, and their buyers and thus have fewer incentives to collaborate with other growers or government
agencies." (Gomes, 2006)</t>
  </si>
  <si>
    <t>Gomes, 2000 within Pietrobelli &amp; Rabellotti, 2007</t>
  </si>
  <si>
    <t>http://biblioteca.fundacionicbc.edu.ar/images/1/1f/Cadenas_12.00.pdf#page=86</t>
  </si>
  <si>
    <t>Federação das Indústrias do Estado de Minas
Gerais - FIEMG</t>
  </si>
  <si>
    <t>Between 1992 and 1995 productivity of Fruit trees increased 10.35%; Brasil grows 8% of global fruit production globally (Goncalves, 2001)</t>
  </si>
  <si>
    <t>Other</t>
  </si>
  <si>
    <t>Clusters tend to benefit small and large farmers, but large farmer tend to be more selective about which actions they participate in. The creation of cooperatives has been important to achieve marketing scale and incorporate small farmers in the value chain. (Goncalves, 2001)</t>
  </si>
  <si>
    <t>Public support for irrigation projects has been an improtant success factor. (Goncalves, 2001)</t>
  </si>
  <si>
    <t>Goncalves, 2001</t>
  </si>
  <si>
    <t>http://www.ibge.gov.br/home/</t>
  </si>
  <si>
    <t>World Bank, CAR, Brazil</t>
  </si>
  <si>
    <t>P121167</t>
  </si>
  <si>
    <t>Agribusiness Complexes</t>
  </si>
  <si>
    <t>Milk, Meat, Fruits, Vegetables</t>
  </si>
  <si>
    <t>No Evidence</t>
  </si>
  <si>
    <t xml:space="preserve">Main challenges facing productive clusters and public services in rural areas. Low rural productivity and low access to basic services in Ceará are tied to several constraints, among the most important of which are: (a) low technological innovation in terms of product, process
and organization, as well as downside risks of production losses and threats to household food security and weak market intelligence that hinder a coordinated and targeted supply response; (b) poor access to capital to boost smallholder asset accumulation on several fronts: physical, financial, human, managerial and social; and (c) a disconnect between technical assistance and the needs of farmers, both for meeting market demands and reducing vulnerability through climate change adaptation.
</t>
  </si>
  <si>
    <t>World Bank, CAR Brazil</t>
  </si>
  <si>
    <t>P147157</t>
  </si>
  <si>
    <t>Cassava, Dairy, Sheep/Goats, Apiculture, Aquaculture, Fruits, Oilseeds</t>
  </si>
  <si>
    <t>Lack of access to capital
Low farmer productivity
Lack of Water Infrastructure</t>
  </si>
  <si>
    <t>Orange Juice Concentrate</t>
  </si>
  <si>
    <t>Van der linde, 2002</t>
  </si>
  <si>
    <t>World Bank</t>
  </si>
  <si>
    <t>P081567, P147978</t>
  </si>
  <si>
    <t>Government of Burkina Faso</t>
  </si>
  <si>
    <t>Burkina Faso</t>
  </si>
  <si>
    <t>SSA</t>
  </si>
  <si>
    <t>Mango, Onion, Beef, Poultry</t>
  </si>
  <si>
    <t>increase in exports from 17,500 tons to 71,500 tons</t>
  </si>
  <si>
    <t>68% of producers saw income increase3</t>
  </si>
  <si>
    <t>http://www.worldbank.org/projects/P081567/agricultural-diversification-market-development-project?lang=en</t>
  </si>
  <si>
    <t>Burkina Faso - Bagre Growth Pole Project</t>
  </si>
  <si>
    <t>P119662</t>
  </si>
  <si>
    <t>BagrePole</t>
  </si>
  <si>
    <t>Rice, Maize, Beans, Fruit, Vegetables</t>
  </si>
  <si>
    <t>7321 jobs created, yield gains: 110% for rice, 100% for millet, 87% for maize, 67% for chickpea</t>
  </si>
  <si>
    <t>Difficulties allocating land to farmers because they had difficulty obtaining formal land rights</t>
  </si>
  <si>
    <t>http://www.worldbank.org/projects/P119662/burkina-faso-bagre-growth-pole-project?lang=en</t>
  </si>
  <si>
    <t>P000394</t>
  </si>
  <si>
    <t>SODECAO</t>
  </si>
  <si>
    <t>Cameroon</t>
  </si>
  <si>
    <t>No Impact</t>
  </si>
  <si>
    <t>4. The objectives of the Cocoa Rehabilitation Project were to overcome the current
stagnation in cocoa output and expand cocoa export earnings by modernizing the cocoa
industry. Smallholder incomes and Government tax revenue were to improve as a logical
consequence. To achieve these objectives, the project was to: (i) improve the system of
producer incentives; (ii) increase SODECAO's efficiency and support its ongoing
program; (iii) reorganize the cocoa marketing system and marketing cooperatives;
(iv) establish a private medium-size plantation program; and (v) strengthen the Ministry
of Agriculture's (MINAGRI's) capability to implement the cocoa strategy incorporated  into the project, and to monitor its execution. The economic rate of return (ERR) of
cocoa plantings was estimated at 18 percent.</t>
  </si>
  <si>
    <t>The project failed to achieve its objective of modernizing the cocoa industry and
raising farmers' productivity in cocoa production. Productivity is reported to have
decreased in the project area due to lack of interest in the crop following sharp price
drops, increasing difficulties in obtaining inputs, lack of support services, inadequate
feeder road construction and maintenance, and the growing age of cocoa trees and of the
planters themselves. The aforementioned was primarily the result of delayed
implementation of the structural adjustment program and the reluctance of the CFAF
group of countries to devalue their currency thus maintaining an overvalued exchange
rate for too long. This had a negative impact on domestic cocoa prices due to the
deteriorating export prices. The project was more successful on the policy aspects, as
subsidies were canceled, trade was liberalized and SODECAO was no longer providing
free services to planters.
Overall, there has been a slight decrease in cocoa yields, which
already started from a very low level, varying between 150 kg and 250 kg/ha in most
areas, but at places as low as 65 to 75 kg/ha.7 Producer prices decreased until the 1994
devaluation of the CFAF. The prices paid during the 1993/1994 campaign did not fully
reflect the changes in the exchange rate because the campaign was already in full swing at
the time of devaluation. Production has increased following loan closing, primarily
because of slightly higher world market prices, the effect of the devaluation and the full
liberalization of the sector in 1995, which resulted in a considerable increase in farm
prices.</t>
  </si>
  <si>
    <t>From 1986-1989, economic decline set in; the external terms of trade in
Cameroon fell by about 55 percent as the result of a sharp decline in export prices, the
inflation rate remained very high, and real per capita income levels dropped by almost 40
percent. The emergence of domestic arrears, the decline in foreign assets, and imprudent
lending practices, created a liquidity crisis in the banking system. This crisis was
responsible for wiping out the cocoa price stabilization fund, which had been invested in
a local bank and in several parastatals that became insolvent. The Structural Adjustment
Program carried out from 1989-93 liberalized agricultural prices and, to a lesser extent
trade and, in 1994, the CFAF was devalued. Initially, the farmn gate reference prices for
cocoa, coffee and cotton were increased, but in 1995, their prices were allowed to be
market determined. The Government also announced its intention to divest itself of
Public Enterprises involved in agricultural production. 
The project now aimed at a gradual abolition of inefficient policies (fixed margins
and input subsidies) and public sector institution</t>
  </si>
  <si>
    <t xml:space="preserve">Privatizing inputs supply will not generate a private sector response in the
absence of sufficient price incentives to use these inputs. In the case of this
project, there was very limited interest in the purchasing of inputs by farmers,
not only because access to credit was non-existent, but first and foremost
because it did not make economic sense given the relatively low benefits derived
from using fertilizers and pesticides and given the low prices that farmers
received for cocoa. (ICR) 
Macro-economic conditions, and more especially the value of the exchange rate,
are critical for the success of a number of agricultural operations, particularly
those dealing with exports. The Bank proceeded with new investment
operations in the CFAF zone countries, even though the issue of overvalued
exchange rates was not properly addressed. This greatly increased the risk of
failure of projects like this one oriented towards export promotion. (ICR)
The combination of low international cocoa prices and
overvalued exchange rate, combined with even lower prices paid to farmers, the
increasing need to rely on private providers of inputs at full cost, the further increase of
this cost following the devaluation in 1994, the absence of agricultural credit to remedy
the chronic shortage of funds of planters and the reluctance of traders to provide inputs on
credit if they had no guarantee of recovery at the time of (liberalized) marketing, explain
the recent sharp decrease in use of inputs. Moreover, private traders were slow to step in
because SODECAO continued to sell inputs, supported under the loan. The proceeds of
these sales were to cover its operating costs. A rapid field survey (summarized in Annex
1) was carried out as part of the ICR mission and its results show that the poorest
planters, who did not organize themselves into GIEs, who did not enjoy political support
or who were located far from well-maintained feeder roads, were the ones whose cocoa
production suffered most.6
</t>
  </si>
  <si>
    <t>ProChile (gov agency to increase exports), CORFO (Gove agency - Corporacion de Fomento de la Produccion)</t>
  </si>
  <si>
    <t xml:space="preserve">AVC - Chilean Wine Corporation </t>
  </si>
  <si>
    <t>Chile</t>
  </si>
  <si>
    <t>Wine export value grew from $50 million USD in value to 1.4 billion USD in 2009. As a share of Chilean exports, the value of wine exports grew by 20.6% from 1990 to 2007 relative to other main exports (copper, minerals, fruit, salmon, foodstuffs). (Agosin and Bravo-Ortega, 2012)</t>
  </si>
  <si>
    <t>Lifting vine-planting restrictions in 1974 led to rapid technological change and increase in production (oriented for export markets). Adoption of new technologies: stainless steel vats instead of wood barrels, standardizing the production line, international exchange of knowledge by training Chilean oenologists and viticulturists abroad and inviting foreign specialists to Chile. (Agosin and Bravo-Ortega, 2012)</t>
  </si>
  <si>
    <t>Figueroa and González, 1998; Giuliani, 2003b; Giuliani and Bell,
2004; CORFO, 2004; Visser, 2004; REVIEWED: (Agosin and Bravo-Ortega, 2012 in IADB 2012)</t>
  </si>
  <si>
    <t>www.vinasdechile.com</t>
  </si>
  <si>
    <t>Chilealimentos: Asociación de Empresas de Alimentos de Chile, ex-FEPACH</t>
  </si>
  <si>
    <t>Mesa Regional de Berries</t>
  </si>
  <si>
    <t>Rasberries, Berries</t>
  </si>
  <si>
    <t>In the context of the national raspberry productive complex, Maule is home to over 80 per cent of Chile’s raspberry growers and accounts for over 60 per cent of land in raspberry production nationwide. Also active in the region are 21 raspberry export firms, 39 processing/packing plants, and over 250 intermediaries and traders (INDAP 2007, 54). (Chailles, 2011)</t>
  </si>
  <si>
    <t>According to official figures, 86.9 per cent of all raspberry plots nationwide
incorporate less than 1 hectare of land, and 53.9 per cent incorporate less than a quarter of a
hectare (INDAP 2007, 34). (Challies et al 2011) 
At the household level, participation in the raspberry GVC represents an important source
of income for smallholder growers. While raspberry production is invariably only one activity
within a diversified household livelihood strategy, the financial capital that it generates can
significantly augment the portfolio of assets available to rural households to derive a livelihood.
In many cases earnings are saved for the purchase of consumables over winter, when seasonal
work is scarce and household incomes low, or they are reinvested in the production of other
crops to provide income over the winter. However, where there is a surplus, it is often
reinvested in the raspberry operation to improve farm management and raise productivity.With
technical support from INDAP-contracted agronomists, such reinvestment can bring small
farms into compliance with BPA and help secure a place in the value chain. This process also
contributes to a broader process of human capital-building through technical training, education
and capability expansion among smallholder growers. (Chaillies, 2011</t>
  </si>
  <si>
    <t>"SMEs have managed to remain in these high-value  markets through four avenues: involvement in public–private research partnerships, ethnic-based cooperatives, subcontracting relations with large grower-exporters, and increased
interaction with local input suppliers and consultants that have served as sources of technical assistance and innovation." (Gomes, 2006)
"Several factors contributed to this early support: the Santa Catarina state government’s long-standing commitment to small-scale enterprises; its timely search for an agricultural activity to replace the production of grains, which was shifting toward Brazil’s midwest frontier; and the successful experience of the pioneering firm in Fraiburgo in producing apples. SMEs also benefited from support through the federal government, which promoted domestic production of apples to reduce Brazil’s dependency on imported apples." and "The Programa de Fruticultura de Clima Temperado (PROFIT), administered through the state’s Agricultural and Research Agency (EPAGRI), first mapped out regions within the state suited for fruit production and established several regional technical extension offices. Through its support, PROFIT enabled small growers to adopt apple production through a combination of support policies for credit, marketing, research, training, and extension." EPAGRI created two research station in two agro-climatic zoens to enable specialization  (Gomes, 2006)
"As a result of these differences, growers are more likely to act collectively and in  collaboration with the state when they produce perennial crops (such as mangoes, grapes, and apples), whose upgrading often calls for complex and long-term R&amp;D, too costly for individual growers to undertake. Growers of annual, short-term crops (such as melons), in contrast, can usually carry out much of the R&amp;D independently or with guidance from local input suppliers, consultants, and their buyers and thus have fewer incentives to collaborate with other growers or government
agencies." (Gomes, 2006)</t>
  </si>
  <si>
    <t>Cluster Name</t>
  </si>
  <si>
    <t>Apex Organization</t>
  </si>
  <si>
    <t xml:space="preserve">Country </t>
  </si>
  <si>
    <t>Region</t>
  </si>
  <si>
    <t xml:space="preserve">Active From </t>
  </si>
  <si>
    <t>Period</t>
  </si>
  <si>
    <t xml:space="preserve">Sub-Classification </t>
  </si>
  <si>
    <t>Crops</t>
  </si>
  <si>
    <t>Commodities</t>
  </si>
  <si>
    <t>Cocoa</t>
  </si>
  <si>
    <t>Coffee</t>
  </si>
  <si>
    <t xml:space="preserve">Cotton </t>
  </si>
  <si>
    <t>Wine</t>
  </si>
  <si>
    <t>Sugar</t>
  </si>
  <si>
    <t>Rubber</t>
  </si>
  <si>
    <t>Commodities-Other</t>
  </si>
  <si>
    <t>NTAEs</t>
  </si>
  <si>
    <t>Berries</t>
  </si>
  <si>
    <t>Grapes</t>
  </si>
  <si>
    <t>Fruits</t>
  </si>
  <si>
    <t>Nuts</t>
  </si>
  <si>
    <t>Vegetables</t>
  </si>
  <si>
    <t>Cut Flowers</t>
  </si>
  <si>
    <t>NTAE  - Other</t>
  </si>
  <si>
    <t>Livestock &amp; Dairy</t>
  </si>
  <si>
    <t>Beef &amp; Pork</t>
  </si>
  <si>
    <t>Poultry</t>
  </si>
  <si>
    <t xml:space="preserve">Dairy </t>
  </si>
  <si>
    <t>Livestock - Other</t>
  </si>
  <si>
    <t>Cereals</t>
  </si>
  <si>
    <t>Maize</t>
  </si>
  <si>
    <t>Rice</t>
  </si>
  <si>
    <t>Cereals - Other</t>
  </si>
  <si>
    <t>Other Staples</t>
  </si>
  <si>
    <t>Legumes</t>
  </si>
  <si>
    <t>Root-Crops</t>
  </si>
  <si>
    <t>Aquaculture</t>
  </si>
  <si>
    <t>Apiculture</t>
  </si>
  <si>
    <t>NFTPs</t>
  </si>
  <si>
    <t>TOTAL SECTOR</t>
  </si>
  <si>
    <t>Size of Investment (Millions USD)</t>
  </si>
  <si>
    <t>ha in Production</t>
  </si>
  <si>
    <t># of Farmers</t>
  </si>
  <si>
    <t xml:space="preserve">Year of Economic Value Est. </t>
  </si>
  <si>
    <t>Economic Impact</t>
  </si>
  <si>
    <t>Evidence of Economic Impact</t>
  </si>
  <si>
    <t>Smallholder Impact</t>
  </si>
  <si>
    <t>Evidence of factors contributing to failure</t>
  </si>
  <si>
    <t>Source</t>
  </si>
  <si>
    <t>Supporting Documents</t>
  </si>
  <si>
    <t xml:space="preserve">URL </t>
  </si>
  <si>
    <t>World Bank, Afghan Ministry of Agriculture, Animal Husbandry, and Food</t>
  </si>
  <si>
    <t>N/A</t>
  </si>
  <si>
    <t xml:space="preserve"> Horticulture Development Council (Defunct?) </t>
  </si>
  <si>
    <t>Afghanistan</t>
  </si>
  <si>
    <t>ASO</t>
  </si>
  <si>
    <t>2000s</t>
  </si>
  <si>
    <t>Agribusiness Development Cluster</t>
  </si>
  <si>
    <t>Almonds, Grape, Apricot, Pomegranate Cattle, Poultry</t>
  </si>
  <si>
    <t>http://www.worldbank.org/projects/search?lang=en&amp;status_exact=Active^Closed&amp;prodline_exact=GU^PE&amp;mjsectorcode_exact=AX</t>
  </si>
  <si>
    <t>Government of Afghanistan</t>
  </si>
  <si>
    <t xml:space="preserve">Afghanistan </t>
  </si>
  <si>
    <t>2010s</t>
  </si>
  <si>
    <t>Fruits, Nuts, Wool</t>
  </si>
  <si>
    <t>Google: Agricultural Development Cluster</t>
  </si>
  <si>
    <t>Government of Afghanistan, 2010</t>
  </si>
  <si>
    <t>Government of Argentina/States of Mendoza and San Juan/  INTA – Instituto Nacional de Tecnología Agropecuaria</t>
  </si>
  <si>
    <t>University of Cuyo</t>
  </si>
  <si>
    <t>Argentina</t>
  </si>
  <si>
    <t>LAC</t>
  </si>
  <si>
    <t>1960s</t>
  </si>
  <si>
    <t>Positive</t>
  </si>
  <si>
    <t xml:space="preserve">“La vitivinicultura constituye para Mendoza una de sus principales actividades económicas debido a que ha generado en promedio para el período 1991-2002 alrededor del 8% del total del valor agregado bruto del PBG (Gráfico 3).” PBG – producto bruto geografico" (Alderete, 2014)
“it appears that FDI accounts for about half of the $1-1.5 billion invested in the wine industry in Argentina between 1991 and 2003, with most coming after 1996.” (McDermott, 2005)
</t>
  </si>
  <si>
    <t>Of 16,000 vineyards "According to the agricultural survey of the Mendoza for 2003, the largest 18 vineyard owners controlled only 5% of surface area dedicated to grape growing for wine and about 1100 owners controlled about 50%." and "During the 1990s, the number of cooperatives in the wine sector grew by about 30% to 50, which have over 4500 grape producers as members or dedicated suppliers. About 35% of the output of Mendoza cooperatives is focused on premium and super-premium wines." (Mcdermott, 2005)</t>
  </si>
  <si>
    <t>“For instance, according to federal documents detailing the programs and institutions related to agriculture in every province, Mendoza developed over 75 programs and policies (from credits, to insurance to R&amp;D, to health standards and pest prevention) in the 1990s that have directly and indirectly assisted firms in the wine sector. Virtually all programs are jointly developed and administered by partnerships between the government and approximately 50 non-governmental organizations." (McDermott 2005)
"A “participatory restructuring” approach promotes the creation of public-private institutions via adherence to two key principles: a) inclusion of a wide variety of relevant stakeholder groups and b) rules of deliberative governance that promote collective problem-solving. This latter approach appears to have the advantage of facilitating collaboration and knowledge creation among previously antagonistic groups, including government." (McDermott, 2005)</t>
  </si>
  <si>
    <t>Unfavorable macroeconomic policies from national government and unfavorable export policies (McDermott, 2005)</t>
  </si>
  <si>
    <t>Galvez-Nogales, 2010</t>
  </si>
  <si>
    <t>McDermott, 2005, Alderete, 2014, Alderete &amp; Bacic, 2012</t>
  </si>
  <si>
    <t>http://wdi.umich.edu/files/publications/workingpapers/wp817.pdf, http://www.scielo.org.mx/pdf/fn/v26n52/v26n52a8.pdf</t>
  </si>
  <si>
    <t xml:space="preserve">P006097 </t>
  </si>
  <si>
    <t>Belize</t>
  </si>
  <si>
    <t>1980s</t>
  </si>
  <si>
    <t>Cocoa, Banana, Citrus, Fish</t>
  </si>
  <si>
    <t>World Bank. 1997. Belize</t>
  </si>
  <si>
    <t>Government of Bolivia</t>
  </si>
  <si>
    <t>Bolivia</t>
  </si>
  <si>
    <t xml:space="preserve">Grapes represent .2% of cultivaded area in Bolivia, and 33% of fruit area; represents $24 million USD annual sales, 5,000 jobs, and 11,000 'indirect' jobs; Grapes are also used to make singani, which is the national liquor of Bolivia and demand grew four fold in 'recent years'. There are at least 4,000 un-used land that would be apt for grape-growing.  (IADB, no year) </t>
  </si>
  <si>
    <t>Mixed</t>
  </si>
  <si>
    <t xml:space="preserve">Smallholders benefit from access to markets but wine production is risky and interest rates fluctuate between 20% and 30% annually. Smallholder, rural farmers have difficulty accessing inputs/services in rural areas. They lack land title to leverage for credit, and land size is often too small to achieve economies of scale for grape production (IADB). </t>
  </si>
  <si>
    <t>Cenavit - Centro Nacional
Vitivinícola and the Universidad Autonoma Juan Misael Saracho have an experiemental lab to develop high-quality wines using local grapes, they also offer services related to cerfication and quality control. But the lab is not yet accredited by the European Union. (IADB)</t>
  </si>
  <si>
    <t>Lack of consistent access to electricity, and the wine region pays the highest prices for electricity in Bolivia. They also note that access to services and input supplies is heterogenous in the region and some productive regions are not covered. CENAVIT (See column T) is underfunded, and not accredited by the European Union, which limits their capacity to develop high-quality wines (IADB)</t>
  </si>
  <si>
    <t xml:space="preserve">USAID, 2002;
Paniagua Requena, 2002 </t>
  </si>
  <si>
    <t>https://cdccba.files.wordpress.com/2010/08/uvas-vinos-y-singanis.pdf ; http://www10.iadb.org/intal/intalcdi/pe/2008/02135.pdf</t>
  </si>
  <si>
    <t>Associação dos Produtores de Vinhos Finos do Vale</t>
  </si>
  <si>
    <t>Brazil</t>
  </si>
  <si>
    <t>In Brazil, a similar function is
fulfilled by the Brazilian Institute of Wine (IBRAVIN), created in the 1990s with the aim
of managing and executing a series of projects approved through the Fund for Support
to the Wine Sector (Fundovitis). IBRAVIN’s key areas of work are: a) to provide market
information; b) to improve winegrape quality and viticulture practices; c) to enhance
cooperation between growers and wineries; d) to accomplish a viticulture directory in the
region; e) to promote the region geographical indicators; f) to promote a new proposal of
legislation for the cluster/sector. ( Galvez-Nogales, 2010)
In Brazil, two institutions carry out research and training programs for the wine cluster. The
National Centre for Research on Grape and Wine (CNPUV) of the Agricultural Research
Corporation (EMBRAPA) performs most viticulture R&amp;D activities for the cluster. The
JK Agrotechnical Federal School is the only educational institution in the country offering
training for oenology technicians at the intermediate degree level. The Agrotechnical School
has established collaboration with other universities with expertise in this field, such as the
French National School for Agronomic Formation in Toulose and the Federal University of
Rio Grande do Sul (Vargas, 2001; IDB, 2005b). (Galvez-Nogales, 2010)</t>
  </si>
  <si>
    <t>Vargas, 2001; Oliveira,
2003; Zylbersztajn and Miele, 2005</t>
  </si>
  <si>
    <t>Fundacio MT</t>
  </si>
  <si>
    <t>Soy</t>
  </si>
  <si>
    <t>Context, 2015</t>
  </si>
  <si>
    <t xml:space="preserve">Brazilian Apple Producers; </t>
  </si>
  <si>
    <t>São Paulo–based agricultural cooperative,COTIA Association (ABPM)</t>
  </si>
  <si>
    <t>1990s</t>
  </si>
  <si>
    <t>Apples</t>
  </si>
  <si>
    <t>Increase from $23million usd value in 1993 to $52 million in 2001; apples represent 96% of total Brazilian apple exports (with value of $31 million USD), total employement of 30,300 (Gomes, 2006)</t>
  </si>
  <si>
    <t>Small and medium-sized growers account for between 30-60% of production in three clusters in Brazil. Smallholders (measured as having annual production of less than 1,000 tons) has gone down since 1985 to 1997 from 48% to 30% of total production (Gomes, 2006)</t>
  </si>
  <si>
    <t>Name</t>
  </si>
  <si>
    <t>Organization URL</t>
  </si>
  <si>
    <t>Country</t>
  </si>
  <si>
    <t>Class</t>
  </si>
  <si>
    <t>Sector</t>
  </si>
  <si>
    <t>Year Established</t>
  </si>
  <si>
    <t>Supporting Documants</t>
  </si>
  <si>
    <t>Boma Project</t>
  </si>
  <si>
    <t>http://bomaproject.org/</t>
  </si>
  <si>
    <t>Incubator</t>
  </si>
  <si>
    <t>http://mulagofoundation.org/</t>
  </si>
  <si>
    <t>multiple sectors</t>
  </si>
  <si>
    <t>infoDev, 2013 (Agribusiness Incubation Trainer Manual)</t>
  </si>
  <si>
    <t>Feed the Future (USAID)</t>
  </si>
  <si>
    <t>http://www.feedthefuture.gov/</t>
  </si>
  <si>
    <t>P006009 Agricultural Services &amp; Institutional Development Project</t>
  </si>
  <si>
    <t>Gen Ag and Other</t>
  </si>
  <si>
    <t>2Scale</t>
  </si>
  <si>
    <t>http://2scale.org/</t>
  </si>
  <si>
    <t>Benin, Ethiopia, Ghana, Kenya, Mali, Mozambique, Nigeria, South Sudan, Uganda</t>
  </si>
  <si>
    <t>Google: agribusiness incubation africa</t>
  </si>
  <si>
    <t>ABI-ICRISAT</t>
  </si>
  <si>
    <t>www.aipicrisat.org/agri-business-incubation-abi-program/about</t>
  </si>
  <si>
    <t xml:space="preserve"> infoDev 2014; ACI &amp; ETG 2011; Ehst 2012; Sharma et al 2012; Sharma et al 2013; Bhutani 2014; Karuppanchetty; Reddy et al 2005; Kavitha et al 2010</t>
  </si>
  <si>
    <t>Afri Banana Products Limited</t>
  </si>
  <si>
    <t>https://afribananaproducts.wordpress.com/; http://um.dk/en/danida-en/partners/research/unibrain/</t>
  </si>
  <si>
    <t>bananas</t>
  </si>
  <si>
    <t>Zdravkovic 2014; Hjortso &amp; Potz 2014; https://afribananaproducts.wordpress.com/about-us/</t>
  </si>
  <si>
    <t>AIMVCF (Aavishkaar India Micro Venture Capital Fund)</t>
  </si>
  <si>
    <t xml:space="preserve">http://www.aavishkaar.in/; </t>
  </si>
  <si>
    <t>Sonne 2012</t>
  </si>
  <si>
    <t>Nageswaran &amp; Fund 2003; Amarnani &amp; Amarnani 20083
http://www.pacificcommunityventures.org/impinv2/wp-content/uploads/2013/11/casestudy_aavishkaar_v6.pdf</t>
  </si>
  <si>
    <t>CCLEAr</t>
  </si>
  <si>
    <t>http://www.cclear.org/</t>
  </si>
  <si>
    <t>Zdravkovic 2014; Hjortso &amp; Potz 2014</t>
  </si>
  <si>
    <t>CENTEV/UFV</t>
  </si>
  <si>
    <t>http://www.centev.ufv.br/en-US; www.infodev.org/infodev-files/agribusiness.brazil.web_.pdf</t>
  </si>
  <si>
    <t>ACI &amp; ETG 2011; Ehst 2012; Lahorgue 2005; infoDev 2014_7</t>
  </si>
  <si>
    <t>Corporacion para el Desarrollo de Tunia</t>
  </si>
  <si>
    <t>http://www.coderglobal.org/</t>
  </si>
  <si>
    <t>tropical agriculture</t>
  </si>
  <si>
    <t>infoDev Global Network of Business Incubators</t>
  </si>
  <si>
    <t xml:space="preserve">
http://www.infodev.org/infodev-files/resource/InfodevDocuments_6.pdf</t>
  </si>
  <si>
    <t>CURAD (Consortium for Enhancing University Responsiveness to Agribusiness Development)</t>
  </si>
  <si>
    <t>http://curadincubator.org/; http://um.dk/en/danida-en/partners/research/unibrain/</t>
  </si>
  <si>
    <t>coffee</t>
  </si>
  <si>
    <t>Zdravkovic 2014; Hjortso &amp; Potz 2014; http://curadincubator.org/</t>
  </si>
  <si>
    <t>Ethiopia Sustainable Agribusiness Incubator</t>
  </si>
  <si>
    <t>http://www.ethiopiainvestor.com/index.php?option=com_content&amp;view=article&amp;id=4495:ethiopian-sustainable-agribusiness-incubator&amp;catid=125:premium-radio-show</t>
  </si>
  <si>
    <t>honey, sesame, dairy</t>
  </si>
  <si>
    <t>http://www.fundacionchile.com/; www.infodev.org/infodev-files/agribusiness.chile_.web_.pdf</t>
  </si>
  <si>
    <t>meat, fruit, salmon &amp; aquaculture</t>
  </si>
  <si>
    <t>infoDev 2014_3; ACI &amp; ETG 2011; Ehst 2012; Bitran 2002;</t>
  </si>
  <si>
    <t>ICAR-ABI: AAU (Anand Agricultural University)</t>
  </si>
  <si>
    <t>http://www.aau.in/college-menu/638</t>
  </si>
  <si>
    <t>Singh 2014 (Technology based entrepreneurship in agriculture - role of agribusiness incubators</t>
  </si>
  <si>
    <t xml:space="preserve"> Karuppanchetty
www.ripublication.com/ijmibs-spl/ijbmisv4n3spl_02.pdf</t>
  </si>
  <si>
    <t>ICAR-ABI: BAU (Birsa Agricultural University)</t>
  </si>
  <si>
    <t>http://www.bauranchi.org/facilities/laboratories-for-entrepreneurial-development/; www.ripublication.com/ijmibs-spl/ijbmisv4n3spl_02.pdf</t>
  </si>
  <si>
    <t>Karuppanchetty</t>
  </si>
  <si>
    <t>ICAR-ABI: CIRCOT (Central Institute for Research on Cotton Technology)</t>
  </si>
  <si>
    <t>http://circot.res.in/circot/services/consultancy-services; www.ripublication.com/ijmibs-spl/ijbmisv4n3spl_02.pdf</t>
  </si>
  <si>
    <t>cotton</t>
  </si>
  <si>
    <t>ICAR-ABI: HAU (Haryana Agricultural University)</t>
  </si>
  <si>
    <t>http://hau.ernet.in/; www.ripublication.com/ijmibs-spl/ijbmisv4n3spl_02.pdf</t>
  </si>
  <si>
    <t>ICAR-ABI: IARI (Indian Agricultural Research Institute)</t>
  </si>
  <si>
    <t>http://ztmbpd.iari.res.in/; www.ripublication.com/ijmibs-spl/ijbmisv4n3spl_02.pdf</t>
  </si>
  <si>
    <t>ICAR-ABI: Indian Veterinary Research Institute</t>
  </si>
  <si>
    <t>http://ivri.nic.in/extensioneducation/atic/default.aspx; www.ripublication.com/ijmibs-spl/ijbmisv4n3spl_02.pdf</t>
  </si>
  <si>
    <t>vaccines, feed, vet technologies</t>
  </si>
  <si>
    <t>ICAR-ABI: JNKVV (Jawabar Lal Nehru Krishi Vishwavidyalaya)</t>
  </si>
  <si>
    <t>http://www.jnkvv.nic.in/agribusiness_dev.html; www.ripublication.com/ijmibs-spl/ijbmisv4n3spl_02.pdf</t>
  </si>
  <si>
    <t>seed businesses</t>
  </si>
  <si>
    <t>ICAR-ABI: NIRJAFT (National Institute for Research on Jute and Allied Fiber Technology)</t>
  </si>
  <si>
    <t>http://www.nirjaft.res.in/index.php?option=com_content&amp;view=article&amp;id=95&amp;Itemid=90#; www.ripublication.com/ijmibs-spl/ijbmisv4n3spl_02.pdf</t>
  </si>
  <si>
    <t>jute fiber</t>
  </si>
  <si>
    <t>ICAR-ABI: TNAU (Tamil Nadu Agricultural University)</t>
  </si>
  <si>
    <t>http://agritech.tnau.ac.in/; www.ripublication.com/ijmibs-spl/ijbmisv4n3spl_02.pdf</t>
  </si>
  <si>
    <t>Land O' Lakes International Development</t>
  </si>
  <si>
    <t>One Acre Fund</t>
  </si>
  <si>
    <t>http://www.oneacrefund.org/</t>
  </si>
  <si>
    <t>Kenya, Rwanda, Burundi and Tanzania</t>
  </si>
  <si>
    <t>not relevant</t>
  </si>
  <si>
    <t>Root Capital</t>
  </si>
  <si>
    <t>http://www.rootcapital.org/</t>
  </si>
  <si>
    <t>Guatemala, Costa Rica, Mexico, Panama, Peru, Rwanda, South Africa, Ecuador, Haiti, Dominican Republic, Nicaragua, Chile, Paraguay, Colombia, Uganda, Tanzania, Kenya, Zambia, Mozambique, Mali, Burkina Faso, Liberia, Ghana</t>
  </si>
  <si>
    <t>fruits, vegetables, coffee, cocoa, other</t>
  </si>
  <si>
    <t>Porter &amp; Kramer 2011</t>
  </si>
  <si>
    <t>Root Capital 2014; Jackson 2013; http://nonprofitfinancefund.org/files/docs/RootCapital.pdf; http://www.rootcapital.org/sites/default/files/downloads/rootcapital_impactroadmap.pdf; http://www.rootcapital.org/sites/default/files/downloads/rootcapital_impactroadmap.pdf; http://www.rootcapital.org/sites/default/files/downloads/root_capital_coopcab.pdf
 http://www.icrisat.org/; www.infodev.org/infodev-files/agribusiness.icrisat.india_.web_.pdf</t>
  </si>
  <si>
    <t>Sorghum Value-Chain Development Consortium</t>
  </si>
  <si>
    <t>http://www.sorghum3fs.co.ke/; http://um.dk/en/danida-en/partners/research/unibrain/</t>
  </si>
  <si>
    <t>sorghum</t>
  </si>
  <si>
    <t>Technoserve</t>
  </si>
  <si>
    <t>http://www.technoserve.org/; www.infodev.org/infodev-files/agribusiness.mozambique.web_.pdf</t>
  </si>
  <si>
    <t>nuts and legumes, bananas, poultry</t>
  </si>
  <si>
    <t>infoDev 2014_4; ACI &amp; ETG 2011; Ehst, 2012; Arubayi 2010; Karnani &amp; McKague 2014; Loucks 1999</t>
  </si>
  <si>
    <t>The Agribusiness Incubation Trust</t>
  </si>
  <si>
    <t>http://www.agbit.co.zm/business-incubation.html; http://um.dk/en/danida-en/partners/research/unibrain/</t>
  </si>
  <si>
    <t>fruit, vegetables</t>
  </si>
  <si>
    <t>Zdravkovic 2014; Hjortso &amp; Potz 2014; http://www.agbit.co.zm/</t>
  </si>
  <si>
    <t>Timbali Industrial Incubator</t>
  </si>
  <si>
    <t>http://www.seda.org.za/MyBusiness/STP/Pages/timbali.aspx; www.infodev.org/infodev-files/agribusiness.timbali.web_.pdf</t>
  </si>
  <si>
    <t>flowers,fruits, vegetables</t>
  </si>
  <si>
    <t>infoDev 2014_1; ACI &amp; ETG 2011; Ehst 2012; Jordaan 2011; Ramluckan 2010; SEDA 2014</t>
  </si>
  <si>
    <t>UIRI (Uganda Industrial Research Institute)</t>
  </si>
  <si>
    <t>http://www.uiri.org/; www.infodev.org/infodev-files/agribusiness.uganda.web_.pdf</t>
  </si>
  <si>
    <t>fruit, meat, potato, peanut processing</t>
  </si>
  <si>
    <t>infoDev 2014_5; ACI &amp; ETG 2011; Ehst 2012; Mutambi 2011; Nakamatte &amp; Okidi-Lating 2014</t>
  </si>
  <si>
    <t>Villgro</t>
  </si>
  <si>
    <t>http://www.villgro.org/; www.infodev.org/infodev-files/agribusiness.villgro.india_.web_.pdf</t>
  </si>
  <si>
    <t xml:space="preserve"> infoDev 2014_8; ACI &amp; ETG 2011; Ehst 2012; Sonne 2012; Prasad</t>
  </si>
  <si>
    <t>West African Agribusiness Resource Incubator</t>
  </si>
  <si>
    <t>http://um.dk/en/danida-en/partners/research/unibrain/</t>
  </si>
  <si>
    <t xml:space="preserve">Latin Amercian Agribusiness Development Corporation (LAAD) </t>
  </si>
  <si>
    <t>http://laadsa.com/</t>
  </si>
  <si>
    <t>Latin America</t>
  </si>
  <si>
    <t>Global</t>
  </si>
  <si>
    <t>http://www.idd.landolakes.com/</t>
  </si>
  <si>
    <t>BMGF</t>
  </si>
  <si>
    <t>Facilitating Agency/Agencies</t>
  </si>
  <si>
    <t>World Bank Project #</t>
  </si>
  <si>
    <t>Average Farm Size</t>
  </si>
  <si>
    <t>50,000 (cotton), 23,000 (cocoa)</t>
  </si>
  <si>
    <t>2,281 (cereals), 282 (cotton)</t>
  </si>
  <si>
    <t>24 million</t>
  </si>
  <si>
    <t>93 million</t>
  </si>
  <si>
    <t>13 million</t>
  </si>
  <si>
    <t>52 million</t>
  </si>
  <si>
    <t>128.7 million</t>
  </si>
  <si>
    <t>Economic Value of Product (Most Recent) - in USD unless stated otherwise</t>
  </si>
  <si>
    <t>More than 1 million Gh¢</t>
  </si>
  <si>
    <t>The average margins per acre in soybean production increased from  35 Ghana Cedis (GHC) to +165 GHC</t>
  </si>
  <si>
    <t>1,262,840 GHC (farmer profits)</t>
  </si>
  <si>
    <t>89.3 million</t>
  </si>
  <si>
    <t>74.5 million/year</t>
  </si>
  <si>
    <t>9,563.7 million Ksh</t>
  </si>
  <si>
    <t>1,052 million</t>
  </si>
  <si>
    <t>1,400 million in exports</t>
  </si>
  <si>
    <t>2,400 million</t>
  </si>
  <si>
    <t>18,719 million Ksh</t>
  </si>
  <si>
    <t>52,970 billion Ksh (gross revenue)</t>
  </si>
  <si>
    <t>31.6 million MK (value of production of burley tobacco)</t>
  </si>
  <si>
    <t>128 million</t>
  </si>
  <si>
    <t>11,400 million Rand</t>
  </si>
  <si>
    <t>79.09 million</t>
  </si>
  <si>
    <t>31.1 million</t>
  </si>
  <si>
    <t>389 million</t>
  </si>
  <si>
    <t>798 million</t>
  </si>
  <si>
    <t>Evidence of Impact on SHFs</t>
  </si>
  <si>
    <t>Description of Smallholder Impact</t>
  </si>
  <si>
    <t>Description of Economic Impact</t>
  </si>
  <si>
    <t>Discusses factors contributing to success</t>
  </si>
  <si>
    <t>Discusses factors contributing to failure</t>
  </si>
  <si>
    <t>Evidence of factors contributing to success</t>
  </si>
  <si>
    <t>Name of Apex Organization</t>
  </si>
  <si>
    <t>Facilitating Agency Category</t>
  </si>
  <si>
    <t>Impact enterprise - agricultural finance</t>
  </si>
  <si>
    <t>Accelerator</t>
  </si>
  <si>
    <t>Evans School Policy Analysis and Research (EPAR) Group</t>
  </si>
  <si>
    <t>Professor C. Leigh Anderson, Principal Investigator</t>
  </si>
  <si>
    <t>EPAR Request No. 302: Agribusiness Development Clusters, SEZs and Incubators</t>
  </si>
  <si>
    <t>Suggested Citation: Evans School Policy Analysis and Research (EPAR). (2015). Agribusiness Development Clusters, SEZs and Incubators Review Framework and Results Coding. Seattle: University of Washington.</t>
  </si>
  <si>
    <t>Professor Travis Reynolds, co-Principal Investigator</t>
  </si>
  <si>
    <t>Pierre Biscaye, Christopher Clark, Kiran Javaid, Audrey Lawrence, Mia Neidhardt, Katie Panhorst Harris, Jessica Rudder, C. Leigh Anderson, &amp; Travis Reynolds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</si>
</sst>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0"/>
      <color theme="1"/>
      <name val="ITC Franklin Gothic Std Book"/>
      <family val="2"/>
    </font>
    <font>
      <sz val="11"/>
      <color theme="1"/>
      <name val="Calibri"/>
      <family val="2"/>
      <scheme val="minor"/>
    </font>
    <font>
      <b/>
      <sz val="10"/>
      <color indexed="8"/>
      <name val="ITC Franklin Gothic Std Book"/>
      <family val="2"/>
    </font>
    <font>
      <sz val="8"/>
      <name val="ITC Franklin Gothic Std Book"/>
      <family val="2"/>
    </font>
    <font>
      <u/>
      <sz val="10"/>
      <color theme="10"/>
      <name val="ITC Franklin Gothic Std Book"/>
      <family val="2"/>
    </font>
    <font>
      <b/>
      <sz val="11"/>
      <color theme="0"/>
      <name val="Calibri"/>
      <family val="2"/>
      <scheme val="minor"/>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4"/>
        <bgColor theme="4"/>
      </patternFill>
    </fill>
  </fills>
  <borders count="13">
    <border>
      <left/>
      <right/>
      <top/>
      <bottom/>
      <diagonal/>
    </border>
    <border>
      <left style="thin">
        <color rgb="FFABABAB"/>
      </left>
      <right/>
      <top style="thin">
        <color rgb="FFABABAB"/>
      </top>
      <bottom/>
      <diagonal/>
    </border>
    <border>
      <left style="thin">
        <color indexed="65"/>
      </left>
      <right/>
      <top style="thin">
        <color rgb="FFABABAB"/>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s>
  <cellStyleXfs count="3">
    <xf numFmtId="0" fontId="0" fillId="0" borderId="0"/>
    <xf numFmtId="0" fontId="4" fillId="0" borderId="0" applyNumberFormat="0" applyFill="0" applyBorder="0" applyAlignment="0" applyProtection="0"/>
    <xf numFmtId="0" fontId="1" fillId="0" borderId="0"/>
  </cellStyleXfs>
  <cellXfs count="21">
    <xf numFmtId="0" fontId="0" fillId="0" borderId="0" xfId="0"/>
    <xf numFmtId="0" fontId="0" fillId="0" borderId="1" xfId="0" applyBorder="1"/>
    <xf numFmtId="0" fontId="0" fillId="0" borderId="2" xfId="0" applyBorder="1"/>
    <xf numFmtId="0" fontId="2" fillId="0" borderId="0" xfId="0" applyFont="1" applyFill="1"/>
    <xf numFmtId="0" fontId="0" fillId="0" borderId="0" xfId="0" applyFill="1"/>
    <xf numFmtId="3" fontId="0" fillId="0" borderId="0" xfId="0" applyNumberFormat="1" applyFill="1"/>
    <xf numFmtId="0" fontId="4" fillId="0" borderId="0" xfId="1" applyFill="1"/>
    <xf numFmtId="0" fontId="5" fillId="2" borderId="4" xfId="0" applyFont="1" applyFill="1" applyBorder="1" applyAlignment="1"/>
    <xf numFmtId="0" fontId="0" fillId="0" borderId="3" xfId="0" applyFont="1" applyFill="1" applyBorder="1" applyAlignment="1"/>
    <xf numFmtId="0" fontId="6" fillId="0" borderId="3" xfId="1" applyFont="1" applyFill="1" applyBorder="1" applyAlignment="1"/>
    <xf numFmtId="0" fontId="0" fillId="0" borderId="5" xfId="0" applyFont="1" applyFill="1" applyBorder="1" applyAlignment="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7" fillId="0" borderId="0" xfId="2" applyFont="1"/>
    <xf numFmtId="0" fontId="1" fillId="0" borderId="0" xfId="2"/>
    <xf numFmtId="15" fontId="1" fillId="0" borderId="0" xfId="2" applyNumberFormat="1"/>
  </cellXfs>
  <cellStyles count="3">
    <cellStyle name="Hyperlink" xfId="1" builtinId="8"/>
    <cellStyle name="Normal" xfId="0" builtinId="0"/>
    <cellStyle name="Normal 2" xfId="2"/>
  </cellStyles>
  <dxfs count="14">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indexed="64"/>
        </right>
        <top style="thin">
          <color theme="4" tint="0.39997558519241921"/>
        </top>
        <bottom style="thin">
          <color indexed="64"/>
        </bottom>
      </border>
    </dxf>
    <dxf>
      <font>
        <b val="0"/>
        <i val="0"/>
        <strike val="0"/>
        <condense val="0"/>
        <extend val="0"/>
        <outline val="0"/>
        <shadow val="0"/>
        <u val="none"/>
        <vertAlign val="baseline"/>
        <sz val="10"/>
        <color theme="1"/>
        <name val="ITC Franklin Gothic Std Book"/>
        <scheme val="none"/>
      </font>
      <fill>
        <patternFill patternType="none">
          <fgColor indexed="64"/>
          <bgColor auto="1"/>
        </patternFill>
      </fill>
      <alignment horizontal="general"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123825</xdr:rowOff>
    </xdr:from>
    <xdr:to>
      <xdr:col>10</xdr:col>
      <xdr:colOff>381000</xdr:colOff>
      <xdr:row>4</xdr:row>
      <xdr:rowOff>6985</xdr:rowOff>
    </xdr:to>
    <xdr:pic>
      <xdr:nvPicPr>
        <xdr:cNvPr id="2" name="Picture 1" descr="\\evansfiles\files\Project\EPAR\EPAR Templates and Guidelines\Evans School one line color.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23825"/>
          <a:ext cx="6400800" cy="645160"/>
        </a:xfrm>
        <a:prstGeom prst="rect">
          <a:avLst/>
        </a:prstGeom>
        <a:solidFill>
          <a:schemeClr val="bg1"/>
        </a:solid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biscaye" refreshedDate="42125.343416087962" createdVersion="5" refreshedVersion="5" recordCount="90">
  <cacheSource type="worksheet">
    <worksheetSource ref="A1:BK91" sheet="ClusterData"/>
  </cacheSource>
  <cacheFields count="63">
    <cacheField name="Cluster Name" numFmtId="0">
      <sharedItems/>
    </cacheField>
    <cacheField name="Facilitating Agency/Agencies" numFmtId="0">
      <sharedItems/>
    </cacheField>
    <cacheField name="Facilitating Agency Category" numFmtId="0">
      <sharedItems/>
    </cacheField>
    <cacheField name="World Bank Project #" numFmtId="0">
      <sharedItems/>
    </cacheField>
    <cacheField name="Apex Organization" numFmtId="0">
      <sharedItems containsSemiMixedTypes="0" containsString="0" containsNumber="1" containsInteger="1" minValue="0" maxValue="1"/>
    </cacheField>
    <cacheField name="Name of Apex Organization" numFmtId="0">
      <sharedItems/>
    </cacheField>
    <cacheField name="Country " numFmtId="0">
      <sharedItems/>
    </cacheField>
    <cacheField name="Region" numFmtId="0">
      <sharedItems/>
    </cacheField>
    <cacheField name="Active From " numFmtId="0">
      <sharedItems containsMixedTypes="1" containsNumber="1" containsInteger="1" minValue="1935" maxValue="2014"/>
    </cacheField>
    <cacheField name="Period" numFmtId="0">
      <sharedItems/>
    </cacheField>
    <cacheField name="Sub-Classification " numFmtId="0">
      <sharedItems/>
    </cacheField>
    <cacheField name="Crops" numFmtId="0">
      <sharedItems/>
    </cacheField>
    <cacheField name="Commodities" numFmtId="0">
      <sharedItems containsSemiMixedTypes="0" containsString="0" containsNumber="1" containsInteger="1" minValue="0" maxValue="1"/>
    </cacheField>
    <cacheField name="Cocoa" numFmtId="0">
      <sharedItems containsSemiMixedTypes="0" containsString="0" containsNumber="1" containsInteger="1" minValue="0" maxValue="2"/>
    </cacheField>
    <cacheField name="Coffee" numFmtId="0">
      <sharedItems containsSemiMixedTypes="0" containsString="0" containsNumber="1" containsInteger="1" minValue="0" maxValue="2"/>
    </cacheField>
    <cacheField name="Cotton " numFmtId="0">
      <sharedItems containsSemiMixedTypes="0" containsString="0" containsNumber="1" containsInteger="1" minValue="0" maxValue="2"/>
    </cacheField>
    <cacheField name="Wine" numFmtId="0">
      <sharedItems containsSemiMixedTypes="0" containsString="0" containsNumber="1" containsInteger="1" minValue="0" maxValue="2"/>
    </cacheField>
    <cacheField name="Sugar" numFmtId="0">
      <sharedItems containsSemiMixedTypes="0" containsString="0" containsNumber="1" containsInteger="1" minValue="0" maxValue="2"/>
    </cacheField>
    <cacheField name="Rubber" numFmtId="0">
      <sharedItems containsSemiMixedTypes="0" containsString="0" containsNumber="1" containsInteger="1" minValue="0" maxValue="2"/>
    </cacheField>
    <cacheField name="Commodities-Other" numFmtId="0">
      <sharedItems containsSemiMixedTypes="0" containsString="0" containsNumber="1" containsInteger="1" minValue="0" maxValue="2"/>
    </cacheField>
    <cacheField name="NTAEs" numFmtId="0">
      <sharedItems containsString="0" containsBlank="1" containsNumber="1" containsInteger="1" minValue="0" maxValue="1"/>
    </cacheField>
    <cacheField name="Berries" numFmtId="0">
      <sharedItems containsSemiMixedTypes="0" containsString="0" containsNumber="1" containsInteger="1" minValue="0" maxValue="1"/>
    </cacheField>
    <cacheField name="Grapes" numFmtId="0">
      <sharedItems containsSemiMixedTypes="0" containsString="0" containsNumber="1" containsInteger="1" minValue="0" maxValue="1"/>
    </cacheField>
    <cacheField name="Fruits" numFmtId="0">
      <sharedItems containsSemiMixedTypes="0" containsString="0" containsNumber="1" containsInteger="1" minValue="0" maxValue="1"/>
    </cacheField>
    <cacheField name="Nuts" numFmtId="0">
      <sharedItems containsSemiMixedTypes="0" containsString="0" containsNumber="1" containsInteger="1" minValue="0" maxValue="1"/>
    </cacheField>
    <cacheField name="Vegetables" numFmtId="0">
      <sharedItems containsSemiMixedTypes="0" containsString="0" containsNumber="1" containsInteger="1" minValue="0" maxValue="1"/>
    </cacheField>
    <cacheField name="Cut Flowers" numFmtId="0">
      <sharedItems containsSemiMixedTypes="0" containsString="0" containsNumber="1" containsInteger="1" minValue="0" maxValue="1"/>
    </cacheField>
    <cacheField name="NTAE  - Other" numFmtId="0">
      <sharedItems containsSemiMixedTypes="0" containsString="0" containsNumber="1" containsInteger="1" minValue="0" maxValue="1"/>
    </cacheField>
    <cacheField name="Livestock &amp; Dairy" numFmtId="0">
      <sharedItems containsSemiMixedTypes="0" containsString="0" containsNumber="1" containsInteger="1" minValue="0" maxValue="1"/>
    </cacheField>
    <cacheField name="Beef &amp; Pork" numFmtId="0">
      <sharedItems containsSemiMixedTypes="0" containsString="0" containsNumber="1" containsInteger="1" minValue="0" maxValue="1"/>
    </cacheField>
    <cacheField name="Poultry" numFmtId="0">
      <sharedItems containsSemiMixedTypes="0" containsString="0" containsNumber="1" containsInteger="1" minValue="0" maxValue="1"/>
    </cacheField>
    <cacheField name="Dairy " numFmtId="0">
      <sharedItems containsSemiMixedTypes="0" containsString="0" containsNumber="1" containsInteger="1" minValue="0" maxValue="1"/>
    </cacheField>
    <cacheField name="Livestock - Other" numFmtId="0">
      <sharedItems containsSemiMixedTypes="0" containsString="0" containsNumber="1" containsInteger="1" minValue="0" maxValue="1"/>
    </cacheField>
    <cacheField name="Cereals" numFmtId="0">
      <sharedItems containsSemiMixedTypes="0" containsString="0" containsNumber="1" containsInteger="1" minValue="0" maxValue="1"/>
    </cacheField>
    <cacheField name="Maize" numFmtId="0">
      <sharedItems containsSemiMixedTypes="0" containsString="0" containsNumber="1" containsInteger="1" minValue="0" maxValue="1"/>
    </cacheField>
    <cacheField name="Rice" numFmtId="0">
      <sharedItems containsSemiMixedTypes="0" containsString="0" containsNumber="1" containsInteger="1" minValue="0" maxValue="1"/>
    </cacheField>
    <cacheField name="Cereals - Other" numFmtId="0">
      <sharedItems containsSemiMixedTypes="0" containsString="0" containsNumber="1" containsInteger="1" minValue="0" maxValue="1"/>
    </cacheField>
    <cacheField name="Other Staples" numFmtId="0">
      <sharedItems containsSemiMixedTypes="0" containsString="0" containsNumber="1" containsInteger="1" minValue="0" maxValue="1"/>
    </cacheField>
    <cacheField name="Legumes" numFmtId="0">
      <sharedItems containsSemiMixedTypes="0" containsString="0" containsNumber="1" containsInteger="1" minValue="0" maxValue="1"/>
    </cacheField>
    <cacheField name="Root-Crops" numFmtId="0">
      <sharedItems containsSemiMixedTypes="0" containsString="0" containsNumber="1" containsInteger="1" minValue="0" maxValue="1"/>
    </cacheField>
    <cacheField name="Aquaculture" numFmtId="0">
      <sharedItems containsString="0" containsBlank="1" containsNumber="1" containsInteger="1" minValue="0" maxValue="1"/>
    </cacheField>
    <cacheField name="Apiculture" numFmtId="0">
      <sharedItems containsSemiMixedTypes="0" containsString="0" containsNumber="1" containsInteger="1" minValue="0" maxValue="1"/>
    </cacheField>
    <cacheField name="NFTPs" numFmtId="0">
      <sharedItems containsString="0" containsBlank="1" containsNumber="1" containsInteger="1" minValue="0" maxValue="0"/>
    </cacheField>
    <cacheField name="TOTAL SECTOR" numFmtId="0">
      <sharedItems containsSemiMixedTypes="0" containsString="0" containsNumber="1" containsInteger="1" minValue="0" maxValue="4"/>
    </cacheField>
    <cacheField name="Size of Investment (Millions USD)" numFmtId="0">
      <sharedItems containsMixedTypes="1" containsNumber="1" minValue="0.3" maxValue="1500"/>
    </cacheField>
    <cacheField name="ha in Production" numFmtId="0">
      <sharedItems containsMixedTypes="1" containsNumber="1" minValue="1170.8" maxValue="6194000"/>
    </cacheField>
    <cacheField name="# of Farmers" numFmtId="0">
      <sharedItems containsBlank="1" containsMixedTypes="1" containsNumber="1" containsInteger="1" minValue="100" maxValue="1360500"/>
    </cacheField>
    <cacheField name="Average Farm Size" numFmtId="0">
      <sharedItems containsMixedTypes="1" containsNumber="1" minValue="2.9296875E-2" maxValue="473.08333333333331"/>
    </cacheField>
    <cacheField name="Economic Value of Product (Most Recent) - in USD unless stated otherwise" numFmtId="0">
      <sharedItems containsBlank="1" containsMixedTypes="1" containsNumber="1" containsInteger="1" minValue="440" maxValue="435842"/>
    </cacheField>
    <cacheField name="Year of Economic Value Est. " numFmtId="0">
      <sharedItems containsBlank="1" containsMixedTypes="1" containsNumber="1" containsInteger="1" minValue="1999" maxValue="2014"/>
    </cacheField>
    <cacheField name="Evidence of Economic Impact" numFmtId="0">
      <sharedItems containsSemiMixedTypes="0" containsString="0" containsNumber="1" containsInteger="1" minValue="0" maxValue="1"/>
    </cacheField>
    <cacheField name="Economic Impact" numFmtId="0">
      <sharedItems/>
    </cacheField>
    <cacheField name="Description of Economic Impact" numFmtId="0">
      <sharedItems longText="1"/>
    </cacheField>
    <cacheField name="Evidence of Impact on SHFs" numFmtId="0">
      <sharedItems containsSemiMixedTypes="0" containsString="0" containsNumber="1" containsInteger="1" minValue="0" maxValue="1"/>
    </cacheField>
    <cacheField name="Smallholder Impact" numFmtId="0">
      <sharedItems/>
    </cacheField>
    <cacheField name="Description of Smallholder Impact" numFmtId="0">
      <sharedItems containsBlank="1" longText="1"/>
    </cacheField>
    <cacheField name="Discusses factors contributing to success" numFmtId="0">
      <sharedItems containsString="0" containsBlank="1" containsNumber="1" containsInteger="1" minValue="0" maxValue="1"/>
    </cacheField>
    <cacheField name="Evidence of factors contributing to success" numFmtId="0">
      <sharedItems longText="1"/>
    </cacheField>
    <cacheField name="Discusses factors contributing to failure" numFmtId="0">
      <sharedItems containsSemiMixedTypes="0" containsString="0" containsNumber="1" containsInteger="1" minValue="0" maxValue="1"/>
    </cacheField>
    <cacheField name="Evidence of factors contributing to failure" numFmtId="0">
      <sharedItems longText="1"/>
    </cacheField>
    <cacheField name="Source" numFmtId="0">
      <sharedItems containsBlank="1"/>
    </cacheField>
    <cacheField name="Supporting Documents" numFmtId="0">
      <sharedItems containsBlank="1"/>
    </cacheField>
    <cacheField name="URL "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0">
  <r>
    <s v="Afghanistan - Agriculture and Rural Development Cluster"/>
    <s v="Government of Afghanistan"/>
    <s v="National Government"/>
    <s v="N/A"/>
    <n v="0"/>
    <s v="."/>
    <s v="Afghanistan "/>
    <s v="ASO"/>
    <n v="2010"/>
    <s v="2010s"/>
    <s v="Agribusiness Development Cluster"/>
    <s v="Fruits, Nuts, Wool"/>
    <n v="0"/>
    <n v="0"/>
    <n v="0"/>
    <n v="0"/>
    <n v="0"/>
    <n v="0"/>
    <n v="0"/>
    <n v="0"/>
    <n v="1"/>
    <n v="0"/>
    <n v="0"/>
    <n v="1"/>
    <n v="1"/>
    <n v="0"/>
    <n v="0"/>
    <n v="0"/>
    <n v="1"/>
    <n v="0"/>
    <n v="0"/>
    <n v="0"/>
    <n v="1"/>
    <n v="0"/>
    <n v="0"/>
    <n v="0"/>
    <n v="0"/>
    <n v="0"/>
    <n v="0"/>
    <n v="0"/>
    <n v="0"/>
    <n v="0"/>
    <n v="0"/>
    <n v="2"/>
    <n v="1131"/>
    <s v="."/>
    <s v="."/>
    <s v="."/>
    <s v="."/>
    <s v="."/>
    <n v="0"/>
    <s v="No Evidence"/>
    <s v="No Evidence"/>
    <n v="0"/>
    <s v="No Evidence"/>
    <s v="No Evidence"/>
    <n v="0"/>
    <s v="No Evidence"/>
    <n v="0"/>
    <s v="No Evidence"/>
    <s v="Google: Agricultural Development Cluster"/>
    <s v="Government of Afghanistan, 2010"/>
    <m/>
  </r>
  <r>
    <s v="Afghanistan - Horticulture Export Cluster and Livestock Productivity Project"/>
    <s v="World Bank, Afghan Ministry of Agriculture, Animal Husbandry, and Food"/>
    <s v="World Bank"/>
    <s v="N/A"/>
    <n v="1"/>
    <s v=" Horticulture Development Council (Defunct?) "/>
    <s v="Afghanistan"/>
    <s v="ASO"/>
    <n v="2006"/>
    <s v="2000s"/>
    <s v="Agribusiness Development Cluster"/>
    <s v="Almonds, Grape, Apricot, Pomegranate Cattle, Poultry"/>
    <n v="0"/>
    <n v="0"/>
    <n v="0"/>
    <n v="0"/>
    <n v="0"/>
    <n v="0"/>
    <n v="0"/>
    <n v="0"/>
    <n v="1"/>
    <n v="0"/>
    <n v="1"/>
    <n v="1"/>
    <n v="1"/>
    <n v="0"/>
    <n v="0"/>
    <n v="0"/>
    <n v="1"/>
    <n v="0"/>
    <n v="1"/>
    <n v="0"/>
    <n v="0"/>
    <n v="0"/>
    <n v="0"/>
    <n v="0"/>
    <n v="0"/>
    <n v="0"/>
    <n v="0"/>
    <n v="0"/>
    <n v="0"/>
    <n v="0"/>
    <n v="0"/>
    <n v="2"/>
    <n v="70.8"/>
    <n v="4500"/>
    <n v="15000"/>
    <n v="0.3"/>
    <m/>
    <m/>
    <n v="0"/>
    <s v="No Evidence"/>
    <s v="No Evidence"/>
    <n v="0"/>
    <s v="No Evidence"/>
    <m/>
    <n v="0"/>
    <s v="No Evidence"/>
    <n v="0"/>
    <s v="No Evidence"/>
    <s v="http://www.worldbank.org/projects/search?lang=en&amp;status_exact=Active^Closed&amp;prodline_exact=GU^PE&amp;mjsectorcode_exact=AX"/>
    <m/>
    <m/>
  </r>
  <r>
    <s v="Argentina - Cuyo Wine Cluster"/>
    <s v="Government of Argentina/States of Mendoza and San Juan/  INTA – Instituto Nacional de Tecnología Agropecuaria"/>
    <s v="University"/>
    <s v="N/A"/>
    <n v="0"/>
    <s v="University of Cuyo"/>
    <s v="Argentina"/>
    <s v="LAC"/>
    <n v="1960"/>
    <s v="1960s"/>
    <s v="Agribusiness Development Cluster"/>
    <s v="Wine"/>
    <n v="1"/>
    <n v="0"/>
    <n v="0"/>
    <n v="0"/>
    <n v="1"/>
    <n v="0"/>
    <n v="0"/>
    <n v="0"/>
    <n v="1"/>
    <n v="0"/>
    <n v="0"/>
    <n v="0"/>
    <n v="0"/>
    <n v="0"/>
    <n v="0"/>
    <n v="0"/>
    <n v="0"/>
    <n v="0"/>
    <n v="0"/>
    <n v="0"/>
    <n v="0"/>
    <n v="0"/>
    <n v="0"/>
    <n v="0"/>
    <n v="0"/>
    <n v="0"/>
    <n v="0"/>
    <n v="0"/>
    <n v="0"/>
    <n v="0"/>
    <n v="0"/>
    <n v="1"/>
    <n v="1500"/>
    <n v="140000"/>
    <n v="16000"/>
    <n v="8.75"/>
    <s v="2,400 million"/>
    <n v="2004"/>
    <n v="1"/>
    <s v="Positive"/>
    <s v="“La vitivinicultura constituye para Mendoza una de sus principales actividades económicas debido a que ha generado en promedio para el período 1991-2002 alrededor del 8% del total del valor agregado bruto del PBG (Gráfico 3).” PBG – producto bruto geografico&quot; (Alderete, 2014)_x000a__x000a_“it appears that FDI accounts for about half of the $1-1.5 billion invested in the wine industry in Argentina between 1991 and 2003, with most coming after 1996.” (McDermott, 2005)_x000a_"/>
    <n v="1"/>
    <s v="Positive"/>
    <s v="Of 16,000 vineyards &quot;According to the agricultural survey of the Mendoza for 2003, the largest 18 vineyard owners controlled only 5% of surface area dedicated to grape growing for wine and about 1100 owners controlled about 50%.&quot; and &quot;During the 1990s, the number of cooperatives in the wine sector grew by about 30% to 50, which have over 4500 grape producers as members or dedicated suppliers. About 35% of the output of Mendoza cooperatives is focused on premium and super-premium wines.&quot; (Mcdermott, 2005)"/>
    <n v="1"/>
    <s v="“For instance, according to federal documents detailing the programs and institutions related to agriculture in every province, Mendoza developed over 75 programs and policies (from credits, to insurance to R&amp;D, to health standards and pest prevention) in the 1990s that have directly and indirectly assisted firms in the wine sector. Virtually all programs are jointly developed and administered by partnerships between the government and approximately 50 non-governmental organizations.&quot; (McDermott 2005)_x000a__x000a_&quot;A “participatory restructuring” approach promotes the creation of public-private institutions via adherence to two key principles: a) inclusion of a wide variety of relevant stakeholder groups and b) rules of deliberative governance that promote collective problem-solving. This latter approach appears to have the advantage of facilitating collaboration and knowledge creation among previously antagonistic groups, including government.&quot; (McDermott, 2005)"/>
    <n v="1"/>
    <s v="Unfavorable macroeconomic policies from national government and unfavorable export policies (McDermott, 2005)"/>
    <s v="Galvez-Nogales, 2010"/>
    <s v="McDermott, 2005, Alderete, 2014, Alderete &amp; Bacic, 2012"/>
    <s v="http://wdi.umich.edu/files/publications/workingpapers/wp817.pdf, http://www.scielo.org.mx/pdf/fn/v26n52/v26n52a8.pdf"/>
  </r>
  <r>
    <s v="Belize - Agricultural Credit and Export Development Project"/>
    <s v="World Bank"/>
    <s v="World Bank"/>
    <s v="P006097 "/>
    <n v="0"/>
    <s v="."/>
    <s v="Belize"/>
    <s v="LAC"/>
    <n v="1988"/>
    <s v="1980s"/>
    <s v="Agribusiness Development Cluster"/>
    <s v="Cocoa, Banana, Citrus, Fish"/>
    <n v="1"/>
    <n v="1"/>
    <n v="0"/>
    <n v="0"/>
    <n v="0"/>
    <n v="0"/>
    <n v="0"/>
    <n v="0"/>
    <n v="1"/>
    <n v="0"/>
    <n v="0"/>
    <n v="1"/>
    <n v="0"/>
    <n v="0"/>
    <n v="0"/>
    <n v="0"/>
    <n v="0"/>
    <n v="0"/>
    <n v="0"/>
    <n v="0"/>
    <n v="0"/>
    <n v="0"/>
    <n v="0"/>
    <n v="0"/>
    <n v="0"/>
    <n v="0"/>
    <n v="0"/>
    <n v="0"/>
    <n v="1"/>
    <n v="0"/>
    <n v="0"/>
    <n v="2"/>
    <s v="."/>
    <s v="."/>
    <s v="."/>
    <s v="."/>
    <m/>
    <s v="."/>
    <n v="0"/>
    <s v="No Evidence"/>
    <s v="No Evidence"/>
    <n v="0"/>
    <s v="No Evidence"/>
    <s v="No Evidence"/>
    <n v="0"/>
    <s v="No Evidence"/>
    <n v="0"/>
    <s v="No Evidence"/>
    <s v="http://www.worldbank.org/projects/search?lang=en&amp;status_exact=Active^Closed&amp;prodline_exact=GU^PE&amp;mjsectorcode_exact=AX"/>
    <s v="World Bank. 1997. Belize"/>
    <m/>
  </r>
  <r>
    <s v="Bolivia - Wine Cluster"/>
    <s v="Government of Bolivia"/>
    <s v="National Government"/>
    <s v="N/A"/>
    <n v="0"/>
    <s v="."/>
    <s v="Bolivia"/>
    <s v="LAC"/>
    <n v="1960"/>
    <s v="1960s"/>
    <s v="Agribusiness Development Cluster"/>
    <s v="Wine"/>
    <n v="1"/>
    <n v="0"/>
    <n v="0"/>
    <n v="0"/>
    <n v="1"/>
    <n v="0"/>
    <n v="0"/>
    <n v="0"/>
    <n v="1"/>
    <n v="0"/>
    <n v="0"/>
    <n v="0"/>
    <n v="0"/>
    <n v="0"/>
    <n v="0"/>
    <n v="0"/>
    <n v="0"/>
    <n v="0"/>
    <n v="0"/>
    <n v="0"/>
    <n v="0"/>
    <n v="0"/>
    <n v="0"/>
    <n v="0"/>
    <n v="0"/>
    <n v="0"/>
    <n v="0"/>
    <n v="0"/>
    <n v="0"/>
    <n v="0"/>
    <n v="0"/>
    <n v="1"/>
    <n v="70"/>
    <n v="3000"/>
    <n v="11000"/>
    <n v="0.27272727272727271"/>
    <s v="24 million"/>
    <n v="2001"/>
    <n v="1"/>
    <s v="Positive"/>
    <s v="Grapes represent .2% of cultivaded area in Bolivia, and 33% of fruit area; represents $24 million USD annual sales, 5,000 jobs, and 11,000 'indirect' jobs; Grapes are also used to make singani, which is the national liquor of Bolivia and demand grew four fold in 'recent years'. There are at least 4,000 un-used land that would be apt for grape-growing.  (IADB, no year) "/>
    <n v="1"/>
    <s v="Mixed"/>
    <s v="Smallholders benefit from access to markets but wine production is risky and interest rates fluctuate between 20% and 30% annually. Smallholder, rural farmers have difficulty accessing inputs/services in rural areas. They lack land title to leverage for credit, and land size is often too small to achieve economies of scale for grape production (IADB). "/>
    <n v="1"/>
    <s v="Cenavit - Centro Nacional_x000a_Vitivinícola and the Universidad Autonoma Juan Misael Saracho have an experiemental lab to develop high-quality wines using local grapes, they also offer services related to cerfication and quality control. But the lab is not yet accredited by the European Union. (IADB)"/>
    <n v="1"/>
    <s v="Lack of consistent access to electricity, and the wine region pays the highest prices for electricity in Bolivia. They also note that access to services and input supplies is heterogenous in the region and some productive regions are not covered. CENAVIT (See column T) is underfunded, and not accredited by the European Union, which limits their capacity to develop high-quality wines (IADB)"/>
    <s v="Galvez-Nogales, 2010"/>
    <s v="USAID, 2002;_x000a_Paniagua Requena, 2002 "/>
    <s v="https://cdccba.files.wordpress.com/2010/08/uvas-vinos-y-singanis.pdf ; http://www10.iadb.org/intal/intalcdi/pe/2008/02135.pdf"/>
  </r>
  <r>
    <s v="Brazil - Bahia Sustainable Development Project"/>
    <s v="World Bank, CAR Brazil"/>
    <s v="World Bank"/>
    <s v="P147157"/>
    <n v="0"/>
    <s v="."/>
    <s v="Brazil"/>
    <s v="LAC"/>
    <n v="2014"/>
    <s v="2010s"/>
    <s v="Agribusiness Complexes"/>
    <s v="Cassava, Dairy, Sheep/Goats, Apiculture, Aquaculture, Fruits, Oilseeds"/>
    <n v="0"/>
    <n v="0"/>
    <n v="0"/>
    <n v="0"/>
    <n v="0"/>
    <n v="0"/>
    <n v="0"/>
    <n v="0"/>
    <n v="1"/>
    <n v="0"/>
    <n v="0"/>
    <n v="1"/>
    <n v="0"/>
    <n v="0"/>
    <n v="0"/>
    <n v="1"/>
    <n v="1"/>
    <n v="1"/>
    <n v="0"/>
    <n v="1"/>
    <n v="0"/>
    <n v="0"/>
    <n v="0"/>
    <n v="0"/>
    <n v="0"/>
    <n v="1"/>
    <n v="0"/>
    <n v="1"/>
    <n v="0"/>
    <n v="1"/>
    <n v="0"/>
    <n v="4"/>
    <n v="150"/>
    <s v="."/>
    <s v="."/>
    <s v="."/>
    <s v="."/>
    <s v="."/>
    <n v="0"/>
    <s v="No Evidence"/>
    <s v="No Evidence"/>
    <n v="0"/>
    <s v="No Evidence"/>
    <s v="No Evidence"/>
    <n v="0"/>
    <s v="No Evidence"/>
    <n v="1"/>
    <s v="Lack of access to capital_x000a_Low farmer productivity_x000a_Lack of Water Infrastructure"/>
    <s v="http://www.worldbank.org/projects/search?lang=en&amp;status_exact=Active^Closed&amp;prodline_exact=GU^PE&amp;mjsectorcode_exact=AX"/>
    <m/>
    <m/>
  </r>
  <r>
    <s v="Brazil - Ceara Rural Sustainable Development and Competitiveness"/>
    <s v="World Bank, CAR, Brazil"/>
    <s v="World Bank"/>
    <s v="P121167"/>
    <n v="0"/>
    <s v="."/>
    <s v="Brazil"/>
    <s v="LAC"/>
    <n v="2013"/>
    <s v="2010s"/>
    <s v="Agribusiness Complexes"/>
    <s v="Milk, Meat, Fruits, Vegetables"/>
    <n v="0"/>
    <n v="0"/>
    <n v="0"/>
    <n v="0"/>
    <n v="0"/>
    <n v="0"/>
    <n v="0"/>
    <n v="0"/>
    <n v="1"/>
    <n v="0"/>
    <n v="0"/>
    <n v="1"/>
    <n v="0"/>
    <n v="1"/>
    <n v="0"/>
    <n v="0"/>
    <n v="1"/>
    <n v="0"/>
    <n v="0"/>
    <n v="1"/>
    <n v="1"/>
    <n v="0"/>
    <n v="0"/>
    <n v="0"/>
    <n v="0"/>
    <n v="0"/>
    <n v="0"/>
    <n v="0"/>
    <n v="0"/>
    <n v="0"/>
    <n v="0"/>
    <n v="2"/>
    <n v="100"/>
    <s v="."/>
    <s v="."/>
    <s v="."/>
    <s v="."/>
    <s v="."/>
    <n v="0"/>
    <s v="No Evidence"/>
    <s v="No Evidence"/>
    <n v="0"/>
    <s v="No Evidence"/>
    <s v="No Evidence"/>
    <n v="0"/>
    <s v="No Evidence"/>
    <n v="1"/>
    <s v="Main challenges facing productive clusters and public services in rural areas. Low rural productivity and low access to basic services in Ceará are tied to several constraints, among the most important of which are: (a) low technological innovation in terms of product, process_x000a_and organization, as well as downside risks of production losses and threats to household food security and weak market intelligence that hinder a coordinated and targeted supply response; (b) poor access to capital to boost smallholder asset accumulation on several fronts: physical, financial, human, managerial and social; and (c) a disconnect between technical assistance and the needs of farmers, both for meeting market demands and reducing vulnerability through climate change adaptation._x000a_"/>
    <s v="http://www.worldbank.org/projects/search?lang=en&amp;status_exact=Active^Closed&amp;prodline_exact=GU^PE&amp;mjsectorcode_exact=AX"/>
    <m/>
    <m/>
  </r>
  <r>
    <s v="Brazil - Matto Grosso Soy Cluster"/>
    <s v="Fundacio MT"/>
    <s v="Local Organization"/>
    <s v="N/A"/>
    <n v="0"/>
    <s v="."/>
    <s v="Brazil"/>
    <s v="LAC"/>
    <n v="1980"/>
    <s v="1980s"/>
    <s v="Agribusiness Development Cluster"/>
    <s v="Soy"/>
    <n v="0"/>
    <n v="0"/>
    <n v="0"/>
    <n v="0"/>
    <n v="0"/>
    <n v="0"/>
    <n v="0"/>
    <n v="0"/>
    <n v="0"/>
    <n v="0"/>
    <n v="0"/>
    <n v="0"/>
    <n v="0"/>
    <n v="0"/>
    <n v="0"/>
    <n v="0"/>
    <n v="0"/>
    <n v="0"/>
    <n v="0"/>
    <n v="0"/>
    <n v="0"/>
    <n v="0"/>
    <n v="0"/>
    <n v="0"/>
    <n v="0"/>
    <n v="0"/>
    <n v="0"/>
    <n v="0"/>
    <n v="0"/>
    <n v="0"/>
    <n v="0"/>
    <n v="0"/>
    <s v="."/>
    <s v="."/>
    <s v="."/>
    <s v="."/>
    <s v="."/>
    <s v="."/>
    <n v="0"/>
    <s v="No Evidence"/>
    <s v="No Evidence"/>
    <n v="0"/>
    <s v="No Evidence"/>
    <s v="No Evidence"/>
    <n v="0"/>
    <s v="No Evidence"/>
    <n v="0"/>
    <s v="No Evidence"/>
    <s v="Context, 2015"/>
    <m/>
    <m/>
  </r>
  <r>
    <s v="Brazil - Minas Gerais Fruit Cluster"/>
    <s v="Federação das Indústrias do Estado de Minas_x000a_Gerais - FIEMG"/>
    <s v="Local Organization"/>
    <s v="N/A"/>
    <n v="0"/>
    <s v="."/>
    <s v="Brazil"/>
    <s v="LAC"/>
    <n v="1999"/>
    <s v="1990s"/>
    <s v="Agribusiness Development Cluster"/>
    <s v="Fruits"/>
    <n v="0"/>
    <n v="0"/>
    <n v="0"/>
    <n v="0"/>
    <n v="0"/>
    <n v="0"/>
    <n v="0"/>
    <n v="0"/>
    <n v="1"/>
    <n v="0"/>
    <n v="0"/>
    <n v="1"/>
    <n v="0"/>
    <n v="0"/>
    <n v="0"/>
    <n v="0"/>
    <n v="0"/>
    <n v="0"/>
    <n v="0"/>
    <n v="0"/>
    <n v="0"/>
    <n v="0"/>
    <n v="0"/>
    <n v="0"/>
    <n v="0"/>
    <n v="0"/>
    <n v="0"/>
    <n v="0"/>
    <n v="0"/>
    <n v="0"/>
    <n v="0"/>
    <n v="1"/>
    <s v="."/>
    <n v="8200"/>
    <s v="."/>
    <s v="."/>
    <s v="."/>
    <s v="."/>
    <n v="1"/>
    <s v="Positive"/>
    <s v="Between 1992 and 1995 productivity of Fruit trees increased 10.35%; Brasil grows 8% of global fruit production globally (Goncalves, 2001)"/>
    <n v="1"/>
    <s v="Other"/>
    <s v="Clusters tend to benefit small and large farmers, but large farmer tend to be more selective about which actions they participate in. The creation of cooperatives has been important to achieve marketing scale and incorporate small farmers in the value chain. (Goncalves, 2001)"/>
    <n v="1"/>
    <s v="Public support for irrigation projects has been an improtant success factor. (Goncalves, 2001)"/>
    <n v="0"/>
    <s v="No Evidence"/>
    <s v="Galvez-Nogales, 2010"/>
    <s v="Goncalves, 2001"/>
    <s v="http://www.ibge.gov.br/home/"/>
  </r>
  <r>
    <s v="Brazil - Pertolina Juazeiro Fruit Cluster"/>
    <s v="San Francisco River Valley_x000a_Development Agency (CODEVASF)"/>
    <s v="Local Organization"/>
    <s v="N/A"/>
    <n v="0"/>
    <s v="."/>
    <s v="Brazil"/>
    <s v="LAC"/>
    <n v="1992"/>
    <s v="1990s"/>
    <s v="Agribusiness Development Cluster"/>
    <s v="Mangos and Grapes"/>
    <n v="0"/>
    <n v="0"/>
    <n v="0"/>
    <n v="0"/>
    <n v="0"/>
    <n v="0"/>
    <n v="0"/>
    <n v="0"/>
    <n v="1"/>
    <n v="0"/>
    <n v="1"/>
    <n v="1"/>
    <n v="0"/>
    <n v="0"/>
    <n v="0"/>
    <n v="0"/>
    <n v="0"/>
    <n v="0"/>
    <n v="0"/>
    <n v="0"/>
    <n v="0"/>
    <n v="0"/>
    <n v="0"/>
    <n v="0"/>
    <n v="0"/>
    <n v="0"/>
    <n v="0"/>
    <n v="0"/>
    <n v="0"/>
    <n v="0"/>
    <n v="0"/>
    <n v="1"/>
    <s v="."/>
    <n v="21718"/>
    <n v="550"/>
    <n v="39.487272727272725"/>
    <s v="93 million"/>
    <n v="2001"/>
    <n v="1"/>
    <s v="Positive"/>
    <s v="Increase from $53 million usd value in 1993 to $93 million in 2001; Represents 90% ($51 million USD) of Brazilian mango exports and 30% ($34 million USD) of Brazilian grape exports; employees 48,000 people (Gomes, 2006)_x000a__x000a_&quot;The per hectare cost of simply planting these other crops, covering the fi rst three or four years, during which they do not bear fruit (but not the maintenance cost once they are actually producing), ranges from about US$3,000 for mangoes to US$15,000 for grapes.&quot;"/>
    <n v="1"/>
    <s v="Mixed"/>
    <s v="Small and medium-sized growers account for between 30-60% of production in three clusters in Brazil. Smallholder production (planted less than 100 hectares) of mangos increased from 30% to 40% of total production between 1997-2002. Smallholder production of grapes remained stable at 59% and 60% of total production in 1997 and 2001, respectively. (Note that these numbers come from a grape consultant)  _x000a__x000a_&quot; SMEs benefited from CODEVASF’s explicit policies favoring their incorporation into the irrigation projects along the San Francisco River Valley. In providing different-sized lots, CODEVASF established a structure of production consisting of both large and small growers. Small growers, in turn, received from CODEVASF six-hectare irrigation-ready lots (with on-farm pumps, canals, and drainage system installed and ready for use), guidance on what to produce, technical assistance, and facilitated access to credit and buyers. As a result of these early policies, SMEs occupied over 80 percent of the land in the projects until the mid-1980s, then their share gradually declined to nearly 60 percent by 1996&quot;_x000a__x000a_&quot;Small growers (that grew annual crops and vegetables) were largely replaced by medium-sized growers, who increased farm size and diversified into fruit production.  The tomato paste industry collapsed in the late 1980s and, unable to diversify into other crops, up to 70 percent of small growers abandoned their farms.&quot; (Gomes, 2006)"/>
    <n v="1"/>
    <s v="&quot;SMEs have managed to remain in these high-value  markets through four avenues: involvement in public–private research partnerships, ethnic-based cooperatives, subcontracting relations with large grower-exporters, and increased_x000a_interaction with local input suppliers and consultants that have served as sources of technical assistance and innovation.&quot;_x000a__x000a_&quot;In Petrolina-Juazeiro, CODEVASF expropriated land to implement public irrigation projects, enlisted different-sized growers and agricultural processing fi rms in each project, provided incentives for agricultural industries to establish in the region,15 and supported the creation of a grower association (VALEXPORT) that was key to the formation of export_x000a_channels.&quot;  (Gomes, 2006)_x000a__x000a_&quot;As a result of these differences, growers are more likely to act collectively and in  collaboration with the state when they produce perennial crops (such as mangoes, grapes, and apples), whose upgrading often calls for complex and long-term R&amp;D, too costly for individual growers to undertake. Growers of annual, short-term crops (such as melons), in contrast, can usually carry out much of the R&amp;D independently or with guidance from local input suppliers, consultants, and their buyers and thus have fewer incentives to collaborate with other growers or government_x000a_agencies.&quot; (Gomes, 2006)"/>
    <n v="1"/>
    <s v="&quot;Small growers (that grew annual crops and vegetables) were largely replaced by medium-sized growers, who increased farm size and diversified into fruit production.  The tomato paste industry collapsed in the late 1980s and, unable to diversify into other crops, up to 70 percent of small growers abandoned their farms.&quot; (Gomes, 2006)_x000a__x000a_Failure to integrate SMEs: &quot;This sequencing in Petrolina-Juazeiro also infl uenced the research agenda of the Center for Research of the Tropic Semi-Arid (CPATSA), the main public sector agricultural research agency acting locally.19 Early on, CPATSA focused almost exclusively on annual crops, generating a rift between it and growers already producing perennials in the 1980s. It was only in the late 1990s, with mounting pressures from large growers, that CPATSA shifted its agenda toward fruit crops. Such tension and disconnect never occurred in the case of apple growers in Santa Catarina, who worked continuously with the state agricultural agency, EPAGRI.&quot; (Gomes, 2006)"/>
    <s v="Galvez-Nogales, 2010"/>
    <s v="Guaipatín, 2004; Damiani, 1999 and 2001; Locke,_x000a_2001; Gomes, 2000; Pietrobelli &amp; Rabellotti, 2004"/>
    <s v="http://siteresources.worldbank.org/EXTEXPCOMNET/Resources/2463593-1213887855468/23_UpgradinginClustersandValueChainsinLAC.pdf ; http://rimisp.org/2015/wp-content/uploads/2013/05/Paper_Octavio_Damiani-1.pdf"/>
  </r>
  <r>
    <s v="Brazil - Rio Grande de Norte Melon Cluster"/>
    <s v="."/>
    <s v="."/>
    <s v="N/A"/>
    <n v="0"/>
    <s v="."/>
    <s v="Brazil"/>
    <s v="LAC"/>
    <n v="1992"/>
    <s v="1990s"/>
    <s v="Agribusiness Development Cluster"/>
    <s v="Melons"/>
    <n v="0"/>
    <n v="0"/>
    <n v="0"/>
    <n v="0"/>
    <n v="0"/>
    <n v="0"/>
    <n v="0"/>
    <n v="0"/>
    <n v="1"/>
    <n v="0"/>
    <n v="0"/>
    <n v="1"/>
    <n v="0"/>
    <n v="0"/>
    <n v="0"/>
    <n v="0"/>
    <n v="0"/>
    <n v="0"/>
    <n v="0"/>
    <n v="0"/>
    <n v="0"/>
    <n v="0"/>
    <n v="0"/>
    <n v="0"/>
    <n v="0"/>
    <n v="0"/>
    <n v="0"/>
    <n v="0"/>
    <n v="0"/>
    <n v="0"/>
    <n v="0"/>
    <n v="1"/>
    <s v="."/>
    <n v="5012"/>
    <n v="100"/>
    <n v="50.12"/>
    <s v="13 million"/>
    <n v="2001"/>
    <n v="1"/>
    <s v="Positive"/>
    <s v="Increase from $13million usd value in 1993 to $19 million in 2001; represent 90% ($38 million USD) of Brazilian melon exports; no info on total employement (Gomes, 2006)_x000a__x000a_&quot;Melons are relatively easier to produce because they require considerably less capital to produce than apples, mangoes, and grapes. The production cost of melons, from planting to harvesting, amounts to US$4,710 per hectare. This means that the risk involved in trying something new with the production of melons is considerably lower than that involved in experimenting with the other crops.&quot;"/>
    <n v="1"/>
    <s v="Mixed"/>
    <s v="Small and medium-sized growers account for between 30-60% of production in three clusters in Brazil. Smallholder (planted hectares of less than 300) share of production increased from 9% in 1991 to 27% in 1997. (Gomes, 2006)_x000a__x000a_&quot;Instead, early government support primarily induced a few very large fi rms to produce, with only piecemeal support to SMEs.&quot; _x000a__x000a_&quot;SMEs in Rio Grande do Norte entered the market in the early 1990s and rapidly increased their participation, reaching 27 percent of the area planted by 1997 (Table 3.2). SMEs’ increased presence is largely explained by the relatively easy nature of melon production and the changing market environment that has forced larger fi rms to subcontract since the mid-1990s.&quot; Gomes, 2006"/>
    <n v="1"/>
    <s v="&quot;SMEs have managed to remain in these high-value  markets through four avenues: involvement in public–private research partnerships, ethnic-based cooperatives, subcontracting relations with large grower-exporters, and increased_x000a_interaction with local input suppliers and consultants that have served as sources of technical assistance and innovation.&quot; (Gomes, 2006)_x000a__x000a_&quot;SMEs in Rio Grande do Norte entered the market in the early 1990s and rapidly increased their participation, reaching 27 percent of the area planted by 1997 (Table 3.2). SMEs’ increased presence is largely explained by the relatively easy nature of melon production and the changing market environment that has forced larger fi rms to subcontract since the mid-1990s.&quot; "/>
    <n v="1"/>
    <s v="&quot;Instead, early government support primarily induced a few very large firms to produce, with only piecemeal support to SMEs.&quot; (Gomes, 2006)_x000a__x000a_&quot;However, in contrast to the joint efforts among  large fi rms observed in Santa Catarina and Petrolina-Juazeiro, larger_x000a_fi rms in Rio Grande do Norte remained largely antagonistic toward each_x000a_other and the rest of the cluster.&quot;_x000a__x000a_&quot;As a result of these differences, growers are more likely to act collectively and in  collaboration with the state when they produce perennial crops (such as mangoes, grapes, and apples), whose upgrading often calls for complex and long-term R&amp;D, too costly for individual growers to undertake. Growers of annual, short-term crops (such as melons), in contrast, can usually carry out much of the R&amp;D independently or with guidance from local input suppliers, consultants, and their buyers and thus have fewer incentives to collaborate with other growers or government_x000a_agencies.&quot; (Gomes, 2006)"/>
    <s v="Galvez-Nogales, 2010"/>
    <s v="Gomes, 2000 within Pietrobelli &amp; Rabellotti, 2007"/>
    <s v="http://biblioteca.fundacionicbc.edu.ar/images/1/1f/Cadenas_12.00.pdf#page=86"/>
  </r>
  <r>
    <s v="Brazil - Santa Catarina Apple Cluster"/>
    <s v="Brazilian Apple Producers; "/>
    <s v="Local Organization"/>
    <s v="N/A"/>
    <n v="1"/>
    <s v="São Paulo–based agricultural cooperative,COTIA Association (ABPM)"/>
    <s v="Brazil"/>
    <s v="LAC"/>
    <n v="1992"/>
    <s v="1990s"/>
    <s v="Agribusiness Development Cluster"/>
    <s v="Apples"/>
    <n v="0"/>
    <n v="0"/>
    <n v="0"/>
    <n v="0"/>
    <n v="0"/>
    <n v="0"/>
    <n v="0"/>
    <n v="0"/>
    <n v="1"/>
    <n v="0"/>
    <n v="0"/>
    <n v="1"/>
    <n v="0"/>
    <n v="0"/>
    <n v="0"/>
    <n v="0"/>
    <n v="0"/>
    <n v="0"/>
    <n v="0"/>
    <n v="0"/>
    <n v="0"/>
    <n v="0"/>
    <n v="0"/>
    <n v="0"/>
    <n v="0"/>
    <n v="0"/>
    <n v="0"/>
    <n v="0"/>
    <n v="0"/>
    <n v="0"/>
    <n v="0"/>
    <n v="1"/>
    <s v="."/>
    <n v="14162"/>
    <n v="700"/>
    <n v="20.231428571428573"/>
    <s v="52 million"/>
    <n v="2001"/>
    <n v="1"/>
    <s v="Positive"/>
    <s v="Increase from $23million usd value in 1993 to $52 million in 2001; apples represent 96% of total Brazilian apple exports (with value of $31 million USD), total employement of 30,300 (Gomes, 2006)"/>
    <n v="1"/>
    <s v="Mixed"/>
    <s v="Small and medium-sized growers account for between 30-60% of production in three clusters in Brazil. Smallholders (measured as having annual production of less than 1,000 tons) has gone down since 1985 to 1997 from 48% to 30% of total production (Gomes, 2006)"/>
    <n v="1"/>
    <s v="&quot;SMEs have managed to remain in these high-value  markets through four avenues: involvement in public–private research partnerships, ethnic-based cooperatives, subcontracting relations with large grower-exporters, and increased_x000a_interaction with local input suppliers and consultants that have served as sources of technical assistance and innovation.&quot; (Gomes, 2006)_x000a__x000a_&quot;Several factors contributed to this early support: the Santa Catarina state government’s long-standing commitment to small-scale enterprises; its timely search for an agricultural activity to replace the production of grains, which was shifting toward Brazil’s midwest frontier; and the successful experience of the pioneering firm in Fraiburgo in producing apples. SMEs also benefited from support through the federal government, which promoted domestic production of apples to reduce Brazil’s dependency on imported apples.&quot; and &quot;The Programa de Fruticultura de Clima Temperado (PROFIT), administered through the state’s Agricultural and Research Agency (EPAGRI), first mapped out regions within the state suited for fruit production and established several regional technical extension offices. Through its support, PROFIT enabled small growers to adopt apple production through a combination of support policies for credit, marketing, research, training, and extension.&quot; EPAGRI created two research station in two agro-climatic zoens to enable specialization  (Gomes, 2006)_x000a__x000a_&quot;As a result of these differences, growers are more likely to act collectively and in  collaboration with the state when they produce perennial crops (such as mangoes, grapes, and apples), whose upgrading often calls for complex and long-term R&amp;D, too costly for individual growers to undertake. Growers of annual, short-term crops (such as melons), in contrast, can usually carry out much of the R&amp;D independently or with guidance from local input suppliers, consultants, and their buyers and thus have fewer incentives to collaborate with other growers or government_x000a_agencies.&quot; (Gomes, 2006)"/>
    <n v="0"/>
    <s v="No Evidence"/>
    <s v="Galvez-Nogales, 2010"/>
    <s v="Guaipatín, 2004; Gomes, 2000"/>
    <m/>
  </r>
  <r>
    <s v="Brazil - Sao Paulo Orange Juice Cluster"/>
    <s v="."/>
    <s v="."/>
    <s v="N/A"/>
    <n v="0"/>
    <s v="."/>
    <s v="Brazil"/>
    <s v="LAC"/>
    <s v="."/>
    <s v="."/>
    <s v="Agribusiness Development Cluster"/>
    <s v="Orange Juice Concentrate"/>
    <n v="0"/>
    <n v="0"/>
    <n v="0"/>
    <n v="0"/>
    <n v="0"/>
    <n v="0"/>
    <n v="0"/>
    <n v="0"/>
    <n v="0"/>
    <n v="0"/>
    <n v="0"/>
    <n v="0"/>
    <n v="0"/>
    <n v="0"/>
    <n v="0"/>
    <n v="0"/>
    <n v="0"/>
    <n v="0"/>
    <n v="0"/>
    <n v="0"/>
    <n v="0"/>
    <n v="0"/>
    <n v="0"/>
    <n v="0"/>
    <n v="0"/>
    <n v="0"/>
    <n v="0"/>
    <n v="0"/>
    <n v="0"/>
    <n v="0"/>
    <n v="0"/>
    <n v="0"/>
    <s v="."/>
    <s v="."/>
    <s v="."/>
    <s v="."/>
    <s v="."/>
    <s v="."/>
    <n v="0"/>
    <s v="No Evidence"/>
    <s v="No Evidence"/>
    <n v="0"/>
    <s v="No Evidence"/>
    <s v="No Evidence"/>
    <n v="0"/>
    <s v="No Evidence"/>
    <n v="0"/>
    <s v="No Evidence"/>
    <s v="Van der linde, 2002"/>
    <m/>
    <m/>
  </r>
  <r>
    <s v="Brazil - Southern Wine Cluster"/>
    <s v="."/>
    <s v="."/>
    <s v="N/A"/>
    <n v="1"/>
    <s v="Associação dos Produtores de Vinhos Finos do Vale"/>
    <s v="Brazil"/>
    <s v="LAC"/>
    <n v="1960"/>
    <s v="1960s"/>
    <s v="Agribusiness Development Cluster"/>
    <s v="Wine"/>
    <n v="1"/>
    <n v="0"/>
    <n v="0"/>
    <n v="0"/>
    <n v="1"/>
    <n v="0"/>
    <n v="0"/>
    <n v="0"/>
    <n v="0"/>
    <n v="0"/>
    <n v="0"/>
    <n v="0"/>
    <n v="0"/>
    <n v="0"/>
    <n v="0"/>
    <n v="0"/>
    <n v="0"/>
    <n v="0"/>
    <n v="0"/>
    <n v="0"/>
    <n v="0"/>
    <n v="0"/>
    <n v="0"/>
    <n v="0"/>
    <n v="0"/>
    <n v="0"/>
    <n v="0"/>
    <n v="0"/>
    <n v="0"/>
    <n v="0"/>
    <n v="0"/>
    <n v="0"/>
    <s v="."/>
    <s v="."/>
    <s v="."/>
    <s v="."/>
    <s v="."/>
    <s v="."/>
    <n v="0"/>
    <s v="No Evidence"/>
    <s v="No Evidence"/>
    <n v="0"/>
    <s v="No Evidence"/>
    <s v="No Evidence"/>
    <n v="0"/>
    <s v="In Brazil, a similar function is_x000a_fulfilled by the Brazilian Institute of Wine (IBRAVIN), created in the 1990s with the aim_x000a_of managing and executing a series of projects approved through the Fund for Support_x000a_to the Wine Sector (Fundovitis). IBRAVIN’s key areas of work are: a) to provide market_x000a_information; b) to improve winegrape quality and viticulture practices; c) to enhance_x000a_cooperation between growers and wineries; d) to accomplish a viticulture directory in the_x000a_region; e) to promote the region geographical indicators; f) to promote a new proposal of_x000a_legislation for the cluster/sector. ( Galvez-Nogales, 2010)_x000a__x000a_In Brazil, two institutions carry out research and training programs for the wine cluster. The_x000a_National Centre for Research on Grape and Wine (CNPUV) of the Agricultural Research_x000a_Corporation (EMBRAPA) performs most viticulture R&amp;D activities for the cluster. The_x000a_JK Agrotechnical Federal School is the only educational institution in the country offering_x000a_training for oenology technicians at the intermediate degree level. The Agrotechnical School_x000a_has established collaboration with other universities with expertise in this field, such as the_x000a_French National School for Agronomic Formation in Toulose and the Federal University of_x000a_Rio Grande do Sul (Vargas, 2001; IDB, 2005b). (Galvez-Nogales, 2010)"/>
    <n v="0"/>
    <s v="No Evidence"/>
    <s v="Galvez-Nogales, 2010"/>
    <s v="Vargas, 2001; Oliveira,_x000a_2003; Zylbersztajn and Miele, 2005"/>
    <m/>
  </r>
  <r>
    <s v="Burkina Faso - Agricultural Diversification and Market Development Project"/>
    <s v="World Bank"/>
    <s v="World Bank"/>
    <s v="P081567, P147978"/>
    <n v="0"/>
    <s v="Government of Burkina Faso"/>
    <s v="Burkina Faso"/>
    <s v="SSA"/>
    <n v="2006"/>
    <s v="2000s"/>
    <s v="Agribusiness Development Cluster"/>
    <s v="Mango, Onion, Beef, Poultry"/>
    <n v="0"/>
    <n v="0"/>
    <n v="0"/>
    <n v="0"/>
    <n v="0"/>
    <n v="0"/>
    <n v="0"/>
    <n v="0"/>
    <n v="1"/>
    <n v="0"/>
    <n v="0"/>
    <n v="1"/>
    <n v="0"/>
    <n v="1"/>
    <n v="0"/>
    <n v="0"/>
    <n v="1"/>
    <n v="0"/>
    <n v="1"/>
    <n v="0"/>
    <n v="0"/>
    <n v="0"/>
    <n v="0"/>
    <n v="0"/>
    <n v="0"/>
    <n v="0"/>
    <n v="0"/>
    <n v="0"/>
    <n v="0"/>
    <n v="0"/>
    <n v="0"/>
    <n v="2"/>
    <n v="116"/>
    <n v="60000"/>
    <s v="."/>
    <s v="."/>
    <s v="."/>
    <s v="."/>
    <n v="1"/>
    <s v="Positive"/>
    <s v="increase in exports from 17,500 tons to 71,500 tons"/>
    <n v="1"/>
    <s v="Positive"/>
    <s v="68% of producers saw income increase3"/>
    <n v="0"/>
    <s v="No Evidence"/>
    <n v="0"/>
    <s v="No Evidence"/>
    <s v="http://www.worldbank.org/projects/search?lang=en&amp;status_exact=Active^Closed&amp;prodline_exact=GU^PE&amp;mjsectorcode_exact=AX"/>
    <m/>
    <s v="http://www.worldbank.org/projects/P081567/agricultural-diversification-market-development-project?lang=en"/>
  </r>
  <r>
    <s v="Burkina Faso - Bagre Growth Pole Project"/>
    <s v="World Bank"/>
    <s v="World Bank"/>
    <s v="P119662"/>
    <n v="1"/>
    <s v="BagrePole"/>
    <s v="Burkina Faso"/>
    <s v="SSA"/>
    <n v="2011"/>
    <s v="2010s"/>
    <s v="Agribusiness Development Cluster"/>
    <s v="Rice, Maize, Beans, Fruit, Vegetables"/>
    <n v="0"/>
    <n v="0"/>
    <n v="0"/>
    <n v="0"/>
    <n v="0"/>
    <n v="0"/>
    <n v="0"/>
    <n v="0"/>
    <n v="1"/>
    <n v="0"/>
    <n v="0"/>
    <n v="1"/>
    <n v="0"/>
    <n v="1"/>
    <n v="0"/>
    <n v="0"/>
    <n v="0"/>
    <n v="0"/>
    <n v="0"/>
    <n v="0"/>
    <n v="0"/>
    <n v="1"/>
    <n v="0"/>
    <n v="1"/>
    <n v="0"/>
    <n v="1"/>
    <n v="1"/>
    <n v="0"/>
    <n v="0"/>
    <n v="0"/>
    <n v="0"/>
    <n v="3"/>
    <n v="115"/>
    <n v="1880"/>
    <n v="1775"/>
    <n v="1.0591549295774647"/>
    <s v="."/>
    <s v="."/>
    <n v="1"/>
    <s v="Positive"/>
    <s v="7321 jobs created, yield gains: 110% for rice, 100% for millet, 87% for maize, 67% for chickpea"/>
    <n v="0"/>
    <s v="No Evidence"/>
    <s v="No Evidence"/>
    <n v="0"/>
    <s v="No Evidence"/>
    <n v="1"/>
    <s v="Difficulties allocating land to farmers because they had difficulty obtaining formal land rights"/>
    <s v="http://www.worldbank.org/projects/search?lang=en&amp;status_exact=Active^Closed&amp;prodline_exact=GU^PE&amp;mjsectorcode_exact=AX"/>
    <m/>
    <s v="http://www.worldbank.org/projects/P119662/burkina-faso-bagre-growth-pole-project?lang=en"/>
  </r>
  <r>
    <s v="Cameroon - Cocoa Rehabilitation Project"/>
    <s v="World Bank"/>
    <s v="World Bank"/>
    <s v="P000394"/>
    <n v="1"/>
    <s v="SODECAO"/>
    <s v="Cameroon"/>
    <s v="SSA"/>
    <n v="1988"/>
    <s v="1980s"/>
    <s v="Agribusiness Complexes"/>
    <s v="Cocoa"/>
    <n v="1"/>
    <n v="1"/>
    <n v="0"/>
    <n v="0"/>
    <n v="0"/>
    <n v="0"/>
    <n v="0"/>
    <n v="0"/>
    <n v="0"/>
    <n v="0"/>
    <n v="0"/>
    <n v="0"/>
    <n v="0"/>
    <n v="0"/>
    <n v="0"/>
    <n v="0"/>
    <n v="0"/>
    <n v="0"/>
    <n v="0"/>
    <n v="0"/>
    <n v="0"/>
    <n v="0"/>
    <n v="0"/>
    <n v="0"/>
    <n v="0"/>
    <n v="0"/>
    <n v="0"/>
    <n v="0"/>
    <n v="0"/>
    <n v="0"/>
    <n v="0"/>
    <n v="0"/>
    <n v="103"/>
    <n v="400000"/>
    <n v="300000"/>
    <n v="1.3333333333333333"/>
    <s v="."/>
    <s v="."/>
    <n v="1"/>
    <s v="No Impact"/>
    <s v="4. The objectives of the Cocoa Rehabilitation Project were to overcome the current_x000a_stagnation in cocoa output and expand cocoa export earnings by modernizing the cocoa_x000a_industry. Smallholder incomes and Government tax revenue were to improve as a logical_x000a_consequence. To achieve these objectives, the project was to: (i) improve the system of_x000a_producer incentives; (ii) increase SODECAO's efficiency and support its ongoing_x000a_program; (iii) reorganize the cocoa marketing system and marketing cooperatives;_x000a_(iv) establish a private medium-size plantation program; and (v) strengthen the Ministry_x000a_of Agriculture's (MINAGRI's) capability to implement the cocoa strategy incorporated  into the project, and to monitor its execution. The economic rate of return (ERR) of_x000a_cocoa plantings was estimated at 18 percent."/>
    <n v="1"/>
    <s v="No Impact"/>
    <s v="The project failed to achieve its objective of modernizing the cocoa industry and_x000a_raising farmers' productivity in cocoa production. Productivity is reported to have_x000a_decreased in the project area due to lack of interest in the crop following sharp price_x000a_drops, increasing difficulties in obtaining inputs, lack of support services, inadequate_x000a_feeder road construction and maintenance, and the growing age of cocoa trees and of the_x000a_planters themselves. The aforementioned was primarily the result of delayed_x000a_implementation of the structural adjustment program and the reluctance of the CFAF_x000a_group of countries to devalue their currency thus maintaining an overvalued exchange_x000a_rate for too long. This had a negative impact on domestic cocoa prices due to the_x000a_deteriorating export prices. The project was more successful on the policy aspects, as_x000a_subsidies were canceled, trade was liberalized and SODECAO was no longer providing_x000a_free services to planters._x000a__x000a_Overall, there has been a slight decrease in cocoa yields, which_x000a_already started from a very low level, varying between 150 kg and 250 kg/ha in most_x000a_areas, but at places as low as 65 to 75 kg/ha.7 Producer prices decreased until the 1994_x000a_devaluation of the CFAF. The prices paid during the 1993/1994 campaign did not fully_x000a_reflect the changes in the exchange rate because the campaign was already in full swing at_x000a_the time of devaluation. Production has increased following loan closing, primarily_x000a_because of slightly higher world market prices, the effect of the devaluation and the full_x000a_liberalization of the sector in 1995, which resulted in a considerable increase in farm_x000a_prices."/>
    <n v="1"/>
    <s v="From 1986-1989, economic decline set in; the external terms of trade in_x000a_Cameroon fell by about 55 percent as the result of a sharp decline in export prices, the_x000a_inflation rate remained very high, and real per capita income levels dropped by almost 40_x000a_percent. The emergence of domestic arrears, the decline in foreign assets, and imprudent_x000a_lending practices, created a liquidity crisis in the banking system. This crisis was_x000a_responsible for wiping out the cocoa price stabilization fund, which had been invested in_x000a_a local bank and in several parastatals that became insolvent. The Structural Adjustment_x000a_Program carried out from 1989-93 liberalized agricultural prices and, to a lesser extent_x000a_trade and, in 1994, the CFAF was devalued. Initially, the farmn gate reference prices for_x000a_cocoa, coffee and cotton were increased, but in 1995, their prices were allowed to be_x000a_market determined. The Government also announced its intention to divest itself of_x000a_Public Enterprises involved in agricultural production. _x000a__x000a_The project now aimed at a gradual abolition of inefficient policies (fixed margins_x000a_and input subsidies) and public sector institution"/>
    <n v="1"/>
    <s v="Privatizing inputs supply will not generate a private sector response in the_x000a_absence of sufficient price incentives to use these inputs. In the case of this_x000a_project, there was very limited interest in the purchasing of inputs by farmers,_x000a_not only because access to credit was non-existent, but first and foremost_x000a_because it did not make economic sense given the relatively low benefits derived_x000a_from using fertilizers and pesticides and given the low prices that farmers_x000a_received for cocoa. (ICR) _x000a_Macro-economic conditions, and more especially the value of the exchange rate,_x000a_are critical for the success of a number of agricultural operations, particularly_x000a_those dealing with exports. The Bank proceeded with new investment_x000a_operations in the CFAF zone countries, even though the issue of overvalued_x000a_exchange rates was not properly addressed. This greatly increased the risk of_x000a_failure of projects like this one oriented towards export promotion. (ICR)_x000a__x000a_The combination of low international cocoa prices and_x000a_overvalued exchange rate, combined with even lower prices paid to farmers, the_x000a_increasing need to rely on private providers of inputs at full cost, the further increase of_x000a_this cost following the devaluation in 1994, the absence of agricultural credit to remedy_x000a_the chronic shortage of funds of planters and the reluctance of traders to provide inputs on_x000a_credit if they had no guarantee of recovery at the time of (liberalized) marketing, explain_x000a_the recent sharp decrease in use of inputs. Moreover, private traders were slow to step in_x000a_because SODECAO continued to sell inputs, supported under the loan. The proceeds of_x000a_these sales were to cover its operating costs. A rapid field survey (summarized in Annex_x000a_1) was carried out as part of the ICR mission and its results show that the poorest_x000a_planters, who did not organize themselves into GIEs, who did not enjoy political support_x000a_or who were located far from well-maintained feeder roads, were the ones whose cocoa_x000a_production suffered most.6_x000a__x000a_"/>
    <s v="http://www.worldbank.org/projects/search?lang=en&amp;status_exact=Active^Closed&amp;prodline_exact=GU^PE&amp;mjsectorcode_exact=AX"/>
    <m/>
    <m/>
  </r>
  <r>
    <s v="Chile - Bio Bio Blueberry Cluster"/>
    <s v="Fundacion Chile"/>
    <s v="Local Organization"/>
    <s v="N/A"/>
    <n v="0"/>
    <s v="."/>
    <s v="Chile "/>
    <s v="LAC"/>
    <n v="1987"/>
    <s v="1980s"/>
    <s v="Agribusiness Development Cluster"/>
    <s v="Berries"/>
    <n v="0"/>
    <n v="0"/>
    <n v="0"/>
    <n v="0"/>
    <n v="0"/>
    <n v="0"/>
    <n v="0"/>
    <n v="0"/>
    <n v="1"/>
    <n v="1"/>
    <n v="0"/>
    <n v="0"/>
    <n v="0"/>
    <n v="0"/>
    <n v="0"/>
    <n v="0"/>
    <n v="0"/>
    <n v="0"/>
    <n v="0"/>
    <n v="0"/>
    <n v="0"/>
    <n v="0"/>
    <n v="0"/>
    <n v="0"/>
    <n v="0"/>
    <n v="0"/>
    <n v="0"/>
    <n v="0"/>
    <n v="0"/>
    <n v="0"/>
    <n v="0"/>
    <n v="1"/>
    <s v="."/>
    <n v="1170.8"/>
    <s v="."/>
    <s v="."/>
    <s v="."/>
    <s v="."/>
    <n v="1"/>
    <s v="Positive"/>
    <s v="&quot;Chile’s exports of blueberries reached over 21 000 tonnes in 2006, and they are expected to grow at an annual rate of 30–35 percent for the next three years.&quot; (Galvez-Nogales, 2010)"/>
    <n v="0"/>
    <s v="No Evidence"/>
    <s v="No Evidence"/>
    <n v="0"/>
    <s v="No Evidence"/>
    <n v="0"/>
    <s v="No Evidence"/>
    <s v="Galvez-Nogales, 2010"/>
    <m/>
    <s v="http://www.fruitsfromchile.com/berries.php"/>
  </r>
  <r>
    <s v="Chile - Coquimbo Fruit Cluster"/>
    <s v="ITP "/>
    <s v="National Government"/>
    <s v="N/A"/>
    <n v="0"/>
    <s v="."/>
    <s v="Chile"/>
    <s v="LAC"/>
    <n v="2002"/>
    <s v="2000s"/>
    <s v="Agribusiness Development Cluster"/>
    <s v="Grapes, Avocado, Citrus"/>
    <n v="0"/>
    <n v="0"/>
    <n v="0"/>
    <n v="0"/>
    <n v="0"/>
    <n v="0"/>
    <n v="0"/>
    <n v="0"/>
    <n v="1"/>
    <n v="0"/>
    <n v="1"/>
    <n v="1"/>
    <n v="0"/>
    <n v="0"/>
    <n v="0"/>
    <n v="0"/>
    <n v="0"/>
    <n v="0"/>
    <n v="0"/>
    <n v="0"/>
    <n v="0"/>
    <n v="0"/>
    <n v="0"/>
    <n v="0"/>
    <n v="0"/>
    <n v="0"/>
    <n v="0"/>
    <n v="0"/>
    <n v="0"/>
    <n v="0"/>
    <n v="0"/>
    <n v="1"/>
    <s v="."/>
    <s v="."/>
    <s v="."/>
    <s v="."/>
    <s v="."/>
    <s v="."/>
    <n v="0"/>
    <s v="No Evidence"/>
    <s v="No Evidence"/>
    <n v="0"/>
    <s v="No Evidence"/>
    <s v="No Evidence"/>
    <n v="1"/>
    <s v="Supporting associations and networks by developing PPPs with private sector, growers, and public sector: &quot;Chile has launched several ITPs in the agricultural sector, such as the Valparaiso avocado ITP, and ITPs in the Coquimbo, Maule and O’Higgins_x000a_regions in support of their fruit clusters.&quot; (Galvez-Nogales, 2010)"/>
    <n v="0"/>
    <s v="No Evidence"/>
    <s v="Galvez-Nogales, 2010"/>
    <s v="cox, 2008"/>
    <m/>
  </r>
  <r>
    <s v="Chile - Maule Frutas de Chile 2010 "/>
    <s v="ITP "/>
    <s v="National Government"/>
    <s v="N/A"/>
    <n v="1"/>
    <s v="Chilealimentos (for Raspberries)"/>
    <s v="Chile"/>
    <s v="LAC"/>
    <n v="2010"/>
    <s v="2010s"/>
    <s v="Agribusiness Development Cluster"/>
    <s v="Apples, Kiwis, Cherries, Raspberries"/>
    <n v="0"/>
    <n v="0"/>
    <n v="0"/>
    <n v="0"/>
    <n v="0"/>
    <n v="0"/>
    <n v="0"/>
    <n v="0"/>
    <n v="1"/>
    <n v="1"/>
    <n v="0"/>
    <n v="1"/>
    <n v="0"/>
    <n v="0"/>
    <n v="0"/>
    <n v="0"/>
    <n v="0"/>
    <n v="0"/>
    <n v="0"/>
    <n v="0"/>
    <n v="0"/>
    <n v="0"/>
    <n v="0"/>
    <n v="0"/>
    <n v="0"/>
    <n v="0"/>
    <n v="0"/>
    <n v="0"/>
    <n v="0"/>
    <n v="0"/>
    <n v="0"/>
    <n v="1"/>
    <s v="."/>
    <s v="."/>
    <s v="."/>
    <s v="."/>
    <s v="."/>
    <s v="."/>
    <n v="0"/>
    <s v="No Evidence"/>
    <s v="No Evidence"/>
    <n v="1"/>
    <s v="Positive"/>
    <s v="&quot;First, some growers have engaged in contractual arrangements with grower-exporters or with dedicated wholesalers who contract out for supermarkets. A good example of this is the case of about 2 000 smallholder raspberry producers (less than 2 ha) from the Maule and Bío-Bío regions in Chile who have established long-term supply_x000a_agreements with larger firms that produce, pack/process and export raspberries (Katz and Sánchez-Douglas, 2004). Second, small- and medium-scale producers have established direct_x000a_sourcing arrangements with small supermarkets or, to a lesser extent, participate in ethical production and marketing networks. And third, and more importantly, they have taken joint action to meet threats and challenges collectively&quot; (Galvez-Nogales, 2010)"/>
    <n v="1"/>
    <s v="Supporting associations and networks by developing PPPs with private sector, growers, and public sector: &quot;Chile has launched several ITPs in the agricultural sector, such as the Valparaiso avocado ITP, and ITPs in the Coquimbo, Maule and O’Higgins_x000a_regions in support of their fruit clusters.  The Government of Maule organized the Berries Concertation Table to bring together cluster stakeholders to collectively address production and_x000a_marketing challenges.&quot; (Galvez-Nogales, 2010) _x000a__x000a_&quot;Among other things, Chilealimentos has helped the raspberry cluster to comply with quality standards and to achieve economies of scale in export logistics and in the purchase of inputs. It has also been instrumental in supporting the international promotion of raspberries and in promoting collective action to defend the cluster’ interests&quot; (Galvez-Nogales, 2010)"/>
    <n v="0"/>
    <s v="No Evidence"/>
    <s v="Galvez-Nogales, 2010"/>
    <s v="cox, 2008"/>
    <s v="www.frutasdechile2010.cl"/>
  </r>
  <r>
    <s v="Chile - Maule Rasberry Cluster"/>
    <s v="Chilealimentos: Asociación de Empresas de Alimentos de Chile, ex-FEPACH"/>
    <s v="Local Organization"/>
    <s v="N/A"/>
    <n v="1"/>
    <s v="Mesa Regional de Berries"/>
    <s v="Chile"/>
    <s v="LAC"/>
    <n v="1980"/>
    <s v="1980s"/>
    <s v="Agribusiness Development Cluster"/>
    <s v="Rasberries, Berries"/>
    <n v="0"/>
    <n v="0"/>
    <n v="0"/>
    <n v="0"/>
    <n v="0"/>
    <n v="0"/>
    <n v="0"/>
    <n v="0"/>
    <n v="1"/>
    <n v="1"/>
    <n v="0"/>
    <n v="0"/>
    <n v="0"/>
    <n v="0"/>
    <n v="0"/>
    <n v="0"/>
    <n v="0"/>
    <n v="0"/>
    <n v="0"/>
    <n v="0"/>
    <n v="0"/>
    <n v="0"/>
    <n v="0"/>
    <n v="0"/>
    <n v="0"/>
    <n v="0"/>
    <n v="0"/>
    <n v="0"/>
    <n v="0"/>
    <n v="0"/>
    <n v="0"/>
    <n v="1"/>
    <s v="."/>
    <n v="8330"/>
    <n v="7085"/>
    <n v="1.1757233592095977"/>
    <s v="128.7 million"/>
    <n v="2006"/>
    <n v="1"/>
    <s v="Positive"/>
    <s v="In the context of the national raspberry productive complex, Maule is home to over 80 per cent of Chile’s raspberry growers and accounts for over 60 per cent of land in raspberry production nationwide. Also active in the region are 21 raspberry export firms, 39 processing/packing plants, and over 250 intermediaries and traders (INDAP 2007, 54). (Chailles, 2011)"/>
    <n v="1"/>
    <s v="Positive"/>
    <s v="According to official figures, 86.9 per cent of all raspberry plots nationwide_x000a_incorporate less than 1 hectare of land, and 53.9 per cent incorporate less than a quarter of a_x000a_hectare (INDAP 2007, 34). (Challies et al 2011) _x000a__x000a_At the household level, participation in the raspberry GVC represents an important source_x000a_of income for smallholder growers. While raspberry production is invariably only one activity_x000a_within a diversified household livelihood strategy, the financial capital that it generates can_x000a_significantly augment the portfolio of assets available to rural households to derive a livelihood._x000a_In many cases earnings are saved for the purchase of consumables over winter, when seasonal_x000a_work is scarce and household incomes low, or they are reinvested in the production of other_x000a_crops to provide income over the winter. However, where there is a surplus, it is often_x000a_reinvested in the raspberry operation to improve farm management and raise productivity.With_x000a_technical support from INDAP-contracted agronomists, such reinvestment can bring small_x000a_farms into compliance with BPA and help secure a place in the value chain. This process also_x000a_contributes to a broader process of human capital-building through technical training, education_x000a_and capability expansion among smallholder growers. (Chaillies, 2011"/>
    <n v="1"/>
    <s v="As processing capacity grew in_x000a_the late 1980s, the proportion of fruit processed and frozen for export increased, and since 1990_x000a_fresh exports have generally constituted just 10–15 per cent of total exports by volume, and_x000a_contributed 25–40 per cent by value annually (Chailles, 2011)_x000a__x000a_The expansion of frozen raspberry exports after_x000a_the late 1980s was driven in large part by the conflict in the Balkans, which halted most fruit_x000a_exports from the former Yugoslavia, thereby creating an opportunity for Chilean exporters_x000a_to consolidate market share._x000a__x000a_The wide range of national regulatory environments, and public and private food quality and_x000a_safety standards, has prompted attempts at standards harmonization. Much of this work has been_x000a_carried out at the multilateral and regional levels in line with international regulations and codes_x000a_of practice such as those developed by theWorld Trade Organization (WTO) and the Codex_x000a_Alimentarius Commission. Emergent international and third-party private standards also have to_x000a_be consistent with relevant national regulatory frameworks in market countries. Chilean exports_x000a_to the USA and EU must comply with good agricultural practice (GAP); good manufacturing_x000a_practice (GMP) and good hygiene practice (GHP) guidelines as embodied in US (FDA and_x000a_USDA) and EU regulations.The private standards most commonly required among US and EU_x000a_retailers are embodied in the USA’s GAP scheme and in GLOBALGAP (formerly EUREPGAP)._x000a_11 Chilean export firms largely opt for GLOBALGAP certification, as this allows them to_x000a_export to both US and EU markets, and to switch business between them if desired. The_x000a_equivalent Chilean scheme, ChileGAP, gained approval and accreditation from GLOBALGAP_x000a_in 2008. (Challies, 2011) _x000a__x000a_Chilealimentos (Asociación de Empresas de Alimentos de Chile, ex-FEPACH), a privatelyowned_x000a_association that includes all major agroprocessors and exporters of frozen and other_x000a_processed fruits and vegetables, has played a pivotal role in mobilizing collective action in the_x000a_Maule’s raspberry cluster. Among other things, Chilealimentos has helped the raspberry cluster_x000a_to comply with quality standards and to achieve economies of scale in export logistics and in_x000a_the purchase of inputs. It has also been instrumental in supporting the international promotion_x000a_of raspberries and in promoting collective action to defend the cluster’ interests, for instance,_x000a_against the accusation of dumping made by raspberry producers in the United States. (Gavez-Nogales) _x000a__x000a__x000a_"/>
    <n v="1"/>
    <s v="Most raspberry processing and export companies would prefer to source more fruit from_x000a_fewer larger growers, and thereby reduce transaction costs and strengthen coordination of_x000a_suppliers. However, the dynamics of production mean that all rely on smallholder growers for_x000a_significant quantities of fruit. In a climate of increasingly demanding food safety and quality_x000a_requirements, especially in the main export markets in the EU and USA, a lack of integration_x000a_and loose coordination at the primary production node of the value chain is a barrier to sustainable growth and ongoing peasant farmer participation in the chain. In this sense, State_x000a_intervention via INDAP programmes to assist smallholders to comply with BPA and improve_x000a_productivity are important for both the medium-term prospects for the raspberry export_x000a_industry, and the ongoing participation of smallholder growers in the global value chain._x000a__x000a_In contrast, other clusters have received_x000a_rather discontinuous public support. Katz and Sánchez-Douglas (2004) believe this is the_x000a_case of the Maule raspberry cluster. During the 1980s and 1990s only isolated initiatives to_x000a_support the cluster were undertaken by several public agencies, such as research (modified_x000a_atmosphere packaging, molecular markers for varietal identification), technical assistance_x000a_and technology transfer to producer groups, and credit lines to ensure compliance with_x000a_international standards. It was not until 2003 that a concerted action to support the raspberry_x000a_cluster finally emerged. A cluster association (Mesa Regional de Berries) bringing together_x000a_several public-sector organizations was created to collectively address production and_x000a_marketing issues hampering the development of the cluster. (Galvez-Nogales)"/>
    <s v="Galvez-Nogales, 2010"/>
    <s v="Guaipatin, 2004; Katz and Sánchez-_x000a_Douglas, 2004; Chailles, 2011. "/>
    <m/>
  </r>
  <r>
    <s v="Chile - O'Higgins Fruit Cluster"/>
    <s v="ITP "/>
    <s v="National Government"/>
    <s v="N/A"/>
    <n v="0"/>
    <s v="."/>
    <s v="Chile"/>
    <s v="LAC"/>
    <n v="2002"/>
    <s v="2000s"/>
    <s v="Agribusiness Development Cluster"/>
    <s v="Apples, Grapes, Plums"/>
    <n v="0"/>
    <n v="0"/>
    <n v="0"/>
    <n v="0"/>
    <n v="0"/>
    <n v="0"/>
    <n v="0"/>
    <n v="0"/>
    <n v="0"/>
    <n v="0"/>
    <n v="0"/>
    <n v="0"/>
    <n v="0"/>
    <n v="0"/>
    <n v="0"/>
    <n v="0"/>
    <n v="0"/>
    <n v="0"/>
    <n v="0"/>
    <n v="0"/>
    <n v="0"/>
    <n v="0"/>
    <n v="0"/>
    <n v="0"/>
    <n v="0"/>
    <n v="0"/>
    <n v="0"/>
    <n v="0"/>
    <n v="0"/>
    <n v="0"/>
    <n v="0"/>
    <n v="0"/>
    <s v="."/>
    <s v="."/>
    <s v="."/>
    <s v="."/>
    <s v="."/>
    <s v="."/>
    <n v="0"/>
    <s v="No Evidence"/>
    <s v="No Evidence"/>
    <n v="0"/>
    <s v="No Evidence"/>
    <s v="No Evidence"/>
    <n v="0"/>
    <s v="No Evidence"/>
    <n v="0"/>
    <s v="No Evidence"/>
    <s v="Galvez-Nogales, 2010"/>
    <s v="cox, 2008"/>
    <m/>
  </r>
  <r>
    <s v="Chile - Valparaiso Avocado Cluster"/>
    <s v="ITP "/>
    <s v="National Government"/>
    <s v="N/A"/>
    <n v="0"/>
    <s v="."/>
    <s v="Chile"/>
    <s v="LAC"/>
    <n v="2002"/>
    <s v="2000s"/>
    <s v="Agribusiness Development Cluster"/>
    <s v="Avocado"/>
    <n v="0"/>
    <n v="0"/>
    <n v="0"/>
    <n v="0"/>
    <n v="0"/>
    <n v="0"/>
    <n v="0"/>
    <n v="0"/>
    <n v="0"/>
    <n v="0"/>
    <n v="0"/>
    <n v="0"/>
    <n v="0"/>
    <n v="0"/>
    <n v="0"/>
    <n v="0"/>
    <n v="0"/>
    <n v="0"/>
    <n v="0"/>
    <n v="0"/>
    <n v="0"/>
    <n v="0"/>
    <n v="0"/>
    <n v="0"/>
    <n v="0"/>
    <n v="0"/>
    <n v="0"/>
    <n v="0"/>
    <n v="0"/>
    <n v="0"/>
    <n v="0"/>
    <n v="0"/>
    <s v="."/>
    <s v="."/>
    <s v="."/>
    <s v="."/>
    <s v="."/>
    <s v="."/>
    <n v="0"/>
    <s v="No Evidence"/>
    <s v="No Evidence"/>
    <n v="0"/>
    <s v="No Evidence"/>
    <s v="No Evidence"/>
    <n v="0"/>
    <s v="No Evidence"/>
    <n v="0"/>
    <s v="No Evidence"/>
    <s v="Galvez-Nogales, 2010"/>
    <s v="cox, 2008"/>
    <m/>
  </r>
  <r>
    <s v="Chile - Wine Cluster"/>
    <s v="ProChile (gov agency to increase exports), CORFO (Gove agency - Corporacion de Fomento de la Produccion)"/>
    <s v="National Government"/>
    <s v="N/A"/>
    <n v="1"/>
    <s v="AVC - Chilean Wine Corporation "/>
    <s v="Chile"/>
    <s v="LAC"/>
    <n v="1960"/>
    <s v="1960s"/>
    <s v="Agribusiness Development Cluster"/>
    <s v="Wine"/>
    <n v="1"/>
    <n v="0"/>
    <n v="0"/>
    <n v="0"/>
    <n v="1"/>
    <n v="0"/>
    <n v="0"/>
    <n v="0"/>
    <n v="1"/>
    <n v="0"/>
    <n v="0"/>
    <n v="0"/>
    <n v="0"/>
    <n v="0"/>
    <n v="0"/>
    <n v="0"/>
    <n v="0"/>
    <n v="0"/>
    <n v="0"/>
    <n v="0"/>
    <n v="0"/>
    <n v="0"/>
    <n v="0"/>
    <n v="0"/>
    <n v="0"/>
    <n v="0"/>
    <n v="0"/>
    <n v="0"/>
    <n v="0"/>
    <n v="0"/>
    <n v="0"/>
    <n v="1"/>
    <n v="33"/>
    <s v="."/>
    <s v="."/>
    <s v="."/>
    <s v="1,400 million in exports"/>
    <n v="2009"/>
    <n v="1"/>
    <s v="Positive"/>
    <s v="Wine export value grew from $50 million USD in value to 1.4 billion USD in 2009. As a share of Chilean exports, the value of wine exports grew by 20.6% from 1990 to 2007 relative to other main exports (copper, minerals, fruit, salmon, foodstuffs). (Agosin and Bravo-Ortega, 2012)"/>
    <n v="0"/>
    <s v="No Evidence"/>
    <s v="No Evidence"/>
    <n v="1"/>
    <s v="Lifting vine-planting restrictions in 1974 led to rapid technological change and increase in production (oriented for export markets). Adoption of new technologies: stainless steel vats instead of wood barrels, standardizing the production line, international exchange of knowledge by training Chilean oenologists and viticulturists abroad and inviting foreign specialists to Chile. (Agosin and Bravo-Ortega, 2012)"/>
    <n v="0"/>
    <s v="No Evidence"/>
    <s v="Galvez-Nogales, 2010"/>
    <s v="Figueroa and González, 1998; Giuliani, 2003b; Giuliani and Bell,_x000a_2004; CORFO, 2004; Visser, 2004; REVIEWED: (Agosin and Bravo-Ortega, 2012 in IADB 2012)"/>
    <s v="www.vinasdechile.com"/>
  </r>
  <r>
    <s v="China - Advantaged Area Livestock Program"/>
    <s v="Animal Husbandry Bureau"/>
    <s v="National Government"/>
    <s v="N/A"/>
    <n v="0"/>
    <s v="Ministry of Agriculture"/>
    <s v="China"/>
    <s v="ASO"/>
    <n v="2003"/>
    <s v="2000s"/>
    <s v="Agribusiness Development Cluster"/>
    <s v="Livestock"/>
    <n v="0"/>
    <n v="0"/>
    <n v="0"/>
    <n v="0"/>
    <n v="0"/>
    <n v="0"/>
    <n v="0"/>
    <n v="0"/>
    <n v="0"/>
    <n v="0"/>
    <n v="0"/>
    <n v="0"/>
    <n v="0"/>
    <n v="0"/>
    <n v="0"/>
    <n v="0"/>
    <n v="1"/>
    <n v="1"/>
    <n v="0"/>
    <n v="0"/>
    <n v="0"/>
    <n v="0"/>
    <n v="0"/>
    <n v="0"/>
    <n v="0"/>
    <n v="0"/>
    <n v="0"/>
    <n v="0"/>
    <n v="0"/>
    <n v="0"/>
    <n v="0"/>
    <n v="1"/>
    <s v="."/>
    <s v="."/>
    <s v="."/>
    <s v="."/>
    <s v="."/>
    <s v="."/>
    <n v="0"/>
    <s v="No Evidence"/>
    <s v="No Evidence"/>
    <n v="1"/>
    <s v="Positive"/>
    <s v="Local groups link &quot;Dragon's head&quot; enterprises to households and let farmers take advatnage of their services &amp; inputs. Local groups also improve the household's access to markets and services and play an important role in disease control &amp; food safety, information &amp; quality assurance. (Galvez Nogalez)"/>
    <n v="1"/>
    <s v="Industry associations facilitate links between govt &amp; enterprise and coordinate inputs and households as well as industry stakeholders."/>
    <n v="0"/>
    <s v="No Evidence"/>
    <s v="Galvez-Nogales, 2010"/>
    <s v="Brown et al. (2007)"/>
    <m/>
  </r>
  <r>
    <s v="China - Mid Yangtze Agricultural Development Project"/>
    <s v="World Bank"/>
    <s v="World Bank"/>
    <s v="P003541"/>
    <n v="0"/>
    <s v="."/>
    <s v="China"/>
    <s v="ASO"/>
    <n v="1990"/>
    <s v="1990s"/>
    <s v="Agribusiness Development Cluster"/>
    <s v="Fruit"/>
    <n v="0"/>
    <n v="0"/>
    <n v="0"/>
    <n v="0"/>
    <n v="0"/>
    <n v="0"/>
    <n v="0"/>
    <n v="0"/>
    <n v="1"/>
    <n v="0"/>
    <n v="0"/>
    <n v="1"/>
    <n v="0"/>
    <n v="0"/>
    <n v="0"/>
    <n v="0"/>
    <n v="0"/>
    <n v="0"/>
    <n v="0"/>
    <n v="0"/>
    <n v="0"/>
    <n v="0"/>
    <n v="0"/>
    <n v="0"/>
    <n v="0"/>
    <n v="0"/>
    <n v="0"/>
    <n v="0"/>
    <n v="0"/>
    <n v="0"/>
    <n v="0"/>
    <n v="1"/>
    <n v="64"/>
    <n v="14500"/>
    <n v="300000"/>
    <n v="4.8333333333333332E-2"/>
    <s v="."/>
    <s v="."/>
    <n v="1"/>
    <s v="Positive"/>
    <s v="Overall Finding. The project's overall outcome is considered highly satisfactory. It achieved its objectives and did it with a high degree of sustainability. The most significant accomplishments were the introduction of new technologies, varieties and management systems. The technologies enabled the establishment of a budwood registration program and virus-free zones, high orchard horticultural standards, more productive varieties by top-grafting, and improved fruit quality by enhanced postharvest treatment. The availability of varieties that mature at different times allows an extended harvesting period. Better irrigation, inputs and management have had tremendous effects on yield, production and quality. The project packing plants grade, clean, wax and label the fruit to make it ready for up-scale markets and exports. The overall economic rate of return of the project is very high; at 40 percent it is even higher than the already high appraisal estimate of 34 percent._x000a__x000a_Project Impact. The project successfully increased income and employment for participating households and workers. It doubled the per capital income of about 300,000 farm families and provided job opportunities for about 130,000 workers during construction and implementation. Hlarvesting and postharvest activities have provided and (will increasingly provide) job opportunities in botlh orchards and packing houses, where 30 percent of the workers are women_x000a__x000a_Increasing Income and Employment. The project has been very successful in increasing income and generating employment for participating households and workers. The majority of orchards are collectively owned by village households.2 Orchards range from 20 to 50 ha and are typically shared by 100- 150 farm households, who provide labor and other local inputs for land development, tree planting and maintenance. Each household has an average of 3-5 mu of orchard land in addition to their existing low land plots that they use for grain production. Income generated from new orchards is in addition to the family income from other activities. For the new orchards, their incremental income was initially from intercrops, with net revenue from Y 3,200 to Y 10.000 per ha. After four years. when the orange trees start bearing fruits, income from intercrops gradually declines and income from oranges increases. In 1995 net income was Y 13,000 per ha of sweet orangez and Y 26,000 per ha of the navel variety."/>
    <n v="0"/>
    <s v="No Evidence"/>
    <s v="Doesn't mention smallholder farmers anywhere but says &quot;The poverty alleviation impact should also be very substantial since many of the orchards are located in remote and poor areas where options to raise incomes are very limited.&quot;"/>
    <n v="1"/>
    <s v="Lessons Learned. The key lessons learned from the project include the following: (a) Strong research and scientific bases drawn from domestic and international experience and the involvement of a science and technical committee have been essential to the success of this project. (b) Active roles of Ministry of Agriculture, provincial and local governments and research institutes in carrying out central government policy and cooperation among them contributed to the smooth implementation and success of the Project. (c) Staff in the implementation agencies should be drawn from technical e areaus familiar with the technical details of the operation. (d) Participation of farmers with a sense of ownership from the beginning made a big difference in how the project was implemented. (e) Adequate and timely allocation of counterpart funds according to schedule is a prerequisite for smooth project implementation. Finally, (f) more supervision missions should have been budgeted, particularly with the object of assisting the Provincial PMOs with procurement and disbursement problems, and earlier TA for marketing is needed to start marketing off on a strong footing "/>
    <n v="0"/>
    <s v="No Evidence"/>
    <s v="http://www.worldbank.org/projects/search?lang=en&amp;status_exact=Active^Closed&amp;prodline_exact=GU^PE&amp;mjsectorcode_exact=AX"/>
    <m/>
    <m/>
  </r>
  <r>
    <s v="Colombia - Agricultural Transition"/>
    <s v="World Bank"/>
    <s v="World Bank"/>
    <s v="P082167"/>
    <n v="0"/>
    <s v="."/>
    <s v="Colombia"/>
    <s v="LAC"/>
    <n v="2005"/>
    <s v="2000s"/>
    <s v="Agribusiness Complexes"/>
    <s v="Livestock, Uchuva"/>
    <n v="0"/>
    <n v="0"/>
    <n v="0"/>
    <n v="0"/>
    <n v="0"/>
    <n v="0"/>
    <n v="0"/>
    <n v="0"/>
    <n v="0"/>
    <n v="0"/>
    <n v="0"/>
    <n v="0"/>
    <n v="0"/>
    <n v="0"/>
    <n v="0"/>
    <n v="0"/>
    <n v="0"/>
    <n v="0"/>
    <n v="0"/>
    <n v="0"/>
    <n v="0"/>
    <n v="0"/>
    <n v="0"/>
    <n v="0"/>
    <n v="0"/>
    <n v="0"/>
    <n v="0"/>
    <n v="0"/>
    <n v="0"/>
    <n v="0"/>
    <n v="0"/>
    <n v="0"/>
    <n v="30"/>
    <s v="."/>
    <s v="."/>
    <s v="."/>
    <s v="."/>
    <s v="."/>
    <n v="0"/>
    <s v="No Evidence"/>
    <s v="No Evidence"/>
    <n v="0"/>
    <s v="No Evidence"/>
    <s v="No Evidence"/>
    <n v="0"/>
    <s v="No Evidence"/>
    <n v="0"/>
    <s v="No Evidence"/>
    <s v="http://www.worldbank.org/projects/search?lang=en&amp;status_exact=Active^Closed&amp;prodline_exact=GU^PE&amp;mjsectorcode_exact=AX"/>
    <m/>
    <m/>
  </r>
  <r>
    <s v="Colombia - Antioquia Horticultural Cluster"/>
    <s v="."/>
    <s v="."/>
    <s v="N/A"/>
    <n v="0"/>
    <s v="."/>
    <s v="Colombia"/>
    <s v="LAC"/>
    <s v="."/>
    <s v="."/>
    <s v="Agribusiness Development Cluster"/>
    <s v="Fruit"/>
    <n v="0"/>
    <n v="0"/>
    <n v="0"/>
    <n v="0"/>
    <n v="0"/>
    <n v="0"/>
    <n v="0"/>
    <n v="0"/>
    <n v="0"/>
    <n v="0"/>
    <n v="0"/>
    <n v="0"/>
    <n v="0"/>
    <n v="0"/>
    <n v="0"/>
    <n v="0"/>
    <n v="0"/>
    <n v="0"/>
    <n v="0"/>
    <n v="0"/>
    <n v="0"/>
    <n v="0"/>
    <n v="0"/>
    <n v="0"/>
    <n v="0"/>
    <n v="0"/>
    <n v="0"/>
    <n v="0"/>
    <n v="0"/>
    <n v="0"/>
    <n v="0"/>
    <n v="0"/>
    <s v="."/>
    <s v="."/>
    <s v="."/>
    <s v="."/>
    <s v="."/>
    <s v="."/>
    <n v="0"/>
    <s v="No Evidence"/>
    <s v="No Evidence"/>
    <n v="0"/>
    <s v="No Evidence"/>
    <s v="No Evidence"/>
    <n v="0"/>
    <s v="No Evidence"/>
    <n v="0"/>
    <s v="No Evidence"/>
    <s v="Galvez-Nogales, 2010"/>
    <s v="CID, 2003"/>
    <m/>
  </r>
  <r>
    <s v="Colombia - Bogota Cut Flower Cluster"/>
    <s v="Proexpo, Gov of Colombia"/>
    <s v="National Government"/>
    <s v="N/A"/>
    <n v="1"/>
    <s v="Asocolflores - Cooperative"/>
    <s v="Colombia"/>
    <s v="LAC"/>
    <n v="1962"/>
    <s v="1960s"/>
    <s v="Agribusiness Development Cluster"/>
    <s v="Cut Flowers"/>
    <n v="0"/>
    <n v="0"/>
    <n v="0"/>
    <n v="0"/>
    <n v="0"/>
    <n v="0"/>
    <n v="0"/>
    <n v="0"/>
    <n v="1"/>
    <n v="0"/>
    <n v="0"/>
    <n v="0"/>
    <n v="0"/>
    <n v="0"/>
    <n v="1"/>
    <n v="0"/>
    <n v="0"/>
    <n v="0"/>
    <n v="0"/>
    <n v="0"/>
    <n v="0"/>
    <n v="0"/>
    <n v="0"/>
    <n v="0"/>
    <n v="0"/>
    <n v="0"/>
    <n v="0"/>
    <n v="0"/>
    <n v="0"/>
    <n v="0"/>
    <n v="0"/>
    <n v="1"/>
    <n v="1.88"/>
    <n v="7266"/>
    <n v="600"/>
    <n v="12.11"/>
    <s v="1,052 million"/>
    <n v="2009"/>
    <n v="1"/>
    <s v="Positive"/>
    <s v="Increase in value from $1 million USD in 1970 to 1.052 billion in 2009. Employees 95,000 directly (60% women) and an estimated 80,000 jobs indirectly. Supplies 60% of US imports. (Arbelaez et al., 2012)"/>
    <n v="1"/>
    <s v="Positive"/>
    <s v="Of the 600 growers, 55% are considered small (less than three cultivated hectares and &lt;100 employees), 30% medium sized (between 3 and 10 cultivated hectares and 100-300 employees), and 15% large (&gt;10 ha and between 300 and 1,000 employees) (Arbelaez et al, 2012)"/>
    <n v="1"/>
    <s v="&quot; The dynamic growth of exports at the end of the 1970s was aided by the adoption of reforms aimed at promoting nontraditional exports. These included the reduction of import restrictions; the introduction in_x000a_1961 of direct subsidies to nontraditional exports through export tax credits (known by its Spanish acronym CAT); a bond that was given to exporters,_x000a_who could use it to pay taxes or sell it in the financial market; the adoption of Plan Vallejo, a sort of drawback system that gave duty exemptions for imports of raw materials and other inputs used in producing export goods;  the emergence in 1967 of Proexpo, an export promotion fund administered by the central bank and designed to support export activities through credit subsidies; and the establishment of a policy of mini-devaluations (crawling peg), by which the peso would devalue continuously against the dollar, ensuring a_x000a_competitive exchange rate.&quot; (Arbelaez et al, 2012) _x000a__x000a_&quot;According to different sources (including interviews), Colombian flower growers could have competed in foreign markets without government_x000a_benefits and incentives, but the development of Colombian flower growers as mass suppliers could not have occurred as fast as it did without them. That is why flower growers focused on growing their businesses as fast as possible, before protectionist pressures from counterparts became stronger.&quot; (Arbelaez et al, 2012)_x000a__x000a_Also made efforts to diversify the export base. In 2009 flowers were exported to over 75 countries. (Arbelaez et al, 2012) "/>
    <n v="1"/>
    <s v="NOT failure, but challenges: &quot;The flower business’s profitability is correlated with the evolution of the exchange rate. As a result, major vulnerabilities are associated with the revaluation of the real exchange rate, as well as the currency mismatch; incomes are in foreign currency, while costs, which have a high national component, are more closely linked to the inflation rate and to fluctuations in international prices, particularly the price of oil.&quot; (Arbelaez et al, 2012)"/>
    <s v="Galvez-Nogales, 2010"/>
    <s v="Hornberger et al., 2007; Arbeláez et al., 2007; Arbelaez et al, 2012 found in IADB 2012)"/>
    <s v="http://www.asocolflores.org/"/>
  </r>
  <r>
    <s v="Colombia - Productive Partnerships Support Project"/>
    <s v="World Bank"/>
    <s v="World Bank"/>
    <s v="P041642"/>
    <n v="0"/>
    <s v="."/>
    <s v="Colombia"/>
    <s v="LAC"/>
    <n v="2002"/>
    <s v="2000s"/>
    <s v="Agribusiness Complexes"/>
    <s v="Cocoa, Berries, Dairy, Natural Fibers, Plantain, Chili, Coffee, Palm Oil, Fish, Other."/>
    <n v="1"/>
    <n v="1"/>
    <n v="1"/>
    <n v="1"/>
    <n v="0"/>
    <n v="0"/>
    <n v="0"/>
    <n v="0"/>
    <n v="1"/>
    <n v="0"/>
    <n v="0"/>
    <n v="0"/>
    <n v="0"/>
    <n v="1"/>
    <n v="0"/>
    <n v="0"/>
    <n v="0"/>
    <n v="0"/>
    <n v="0"/>
    <n v="0"/>
    <n v="0"/>
    <n v="0"/>
    <n v="0"/>
    <n v="0"/>
    <n v="0"/>
    <n v="0"/>
    <n v="0"/>
    <n v="0"/>
    <n v="1"/>
    <n v="0"/>
    <n v="0"/>
    <n v="3"/>
    <n v="32"/>
    <n v="24745"/>
    <n v="11714"/>
    <n v="2.1124295714529624"/>
    <s v="."/>
    <s v="."/>
    <n v="1"/>
    <s v="Positive"/>
    <s v="Increased Employment_x000a_Positive IRR_x000a__x000a_In terms of annual employment, productive partnerships generate on average an_x000a_additional 201 person-days per family (equivalent to almost 0.8 person-years per_x000a_family)28 at present. This represents a 70% increase with respect to the without-project_x000a_situation. This could increase to 227 person-days per family (equivalent to 0.9 personyears_x000a_per family) in 3-4 years (according to producers’ projections), which would_x000a_represent a 92% increase with respect to without-project situation. _x000a__x000a_The economic and financial analysis (see 3.3) shows positive project impact on income and_x000a_employment with a high degree of variability. The analysis estimates the additional average cash_x000a_intake of a family, including the reimbursement of the grant, between 1.0 and 1.7 times the_x000a_annual minimum salary. With respect to the without-project level, the incremental net income is_x000a_77% at present and projected to be 6.4 times in 3-4 years. Moreover, it estimates the impact on_x000a_employment between 0.8 and 0.9 additional employments per family. This is 70-90 percent_x000a_increase with respect to the without project situation._x000a_Independent impact evaluation studies by the firm “Econometría, Consultores” carried out_x000a_during project implementation and based on extensive data collection and in-depth analysis on_x000a_about 17 partnerships show that average income of smallholders involved in partnership_x000a_increased between 12 and 32 percent. Employment increased between 5 and 50 percent. The_x000a_results vary greatly depending on the partnership. Methodological issues however cast doubt on_x000a_the robustness of some quantitative conclusions of the impact evaluation and it appears that the_x000a_economic and financial analysis results are more reliable. However, the latter does not include a_x000a_double difference method, but only compare the situation before and after the project. "/>
    <n v="1"/>
    <s v="Positive"/>
    <s v="The annual net income with project is around US$ 643/family at present and US$ 2,676/family in 3-4 years, according to estimates obtained from producers involved in analyzed alliances. The annual labor costs with project (generally provided in kind by the producers themselves and their families) are around US$1,666/family at present and US$ 1,913/family in 3-4 years. The average opportunity cost of land (also contributed in kind by producers) is around US$ 96/family. The sum of these three elements constitutes the average family cash intake, which is around US$ 2,504/family at present and USD 4,784/family in 3-4 years. This annual cash intake is about the minimum salary (2008)27 at present and estimated at 1.9 times in 3-4 years. If the annual repayment of incentivo modular is deducted from the income, the average family cash intake in 3-4 years would be 1.7 times the minimum salary, during the five years repayment period (most common amortization period). _x000a__x000a_From the 23 analyzed productive alliances: 26% would generate a future average annual_x000a_cash intake per family larger than two minimum salaries; 30% would generate a future_x000a_cash intake per family from 1.0-2.0 minimum salaries; and 43% would generate a cash_x000a_intake per family lower than the minimum salary._x000a_16. The annual incremental net income (with-project minus without-project situation) is_x000a_around US$ 280/family at present and is estimated to be US$ 2,300/family in 3-4 years._x000a_This incremental net income is 77% higher than the without-project level and is estimated_x000a_to be 6.4 times higher in 3-4 years. _x000a__x000a_Poverty Impact. Although this project was not a poverty alleviation project, the project intended_x000a_to address the needs of poor smallholders. The Incentivo Modular Decree requires selecting the_x000a_beneficiaries of each partnership through a social study. The assets and the income of the_x000a_beneficiaries could not exceed certain ceilings. The project targeted poor small holders in_x000a_compliance with the Decree. In order to build successful partnerships however, producers need_x000a_to have a minimum of assets, in particular minimum levels of education. A number of studies of_x000a_projects linking farmers to markets have proven this point and this project is no exception._x000a_Gender Aspects. There are reliable data on the participation of women in the partnerships._x000a_Some 1750 (15 percent of the) beneficiaries were women, heads of households. Other women_x000a_have of course also participated in the partnerships as household members._x000a__x000a_Social Development. The project made special efforts to generate and implement partnerships in_x000a_areas where indigenous, Afro-Colombian and displaced people (special population groups) live._x000a_These social groups had almost the same chances of access to the project resources as other_x000a_farmer groups (32 percent). Table 3 reflects the relationship of the project with special_x000a_population groups. "/>
    <n v="1"/>
    <s v="Colombia has a thriving private entrepreneurial sector, very active in the rural_x000a_areas. As a decentralized country, it has local institutional capacity in the Secretariats of_x000a_Agriculture and other institutions that assist rural communities. Moreover, it has great_x000a_agricultural potential and a dynamic, hard-working farming community. These are the main_x000a_factors that have positively influenced implementation._x000a_Macro-economic stability and diminishing rural violence also had a positive impact. Only two_x000a_partnerships were dropped for security reasons._x000a_Overall, the external economic environment remains a critical factor for the success or failure of_x000a_the partnerships. Favorable domestic agricultural prices in 2007/8 helped partnerships in the_x000a_traditional agricultural value chains (food crops, grains). _x000a__x000a_Internal project evaluations concluded that, in general, the private sector prefers to deal with_x000a_larger producers to keep transaction costs low and reduce risks. They participate, however, in_x000a_small producer schemes for three main reasons: (i) as a social responsibility of the company; (ii)_x000a_to gain preferential access to primary produce where produce is scarce; and (iii) to diversify their_x000a_procurement sources. In addition to buying the produce, a little more than half of the_x000a_commercial partners contributed to the partnerships with technical assistance, either for_x000a_production or for post-harvest. Some provided inputs (seeds in particular) and in rare cases,_x000a_transport and collection services. There are also a few cases of purchaser credit. _x000a__x000a__x000a__x000a_"/>
    <n v="0"/>
    <s v="No Evidence"/>
    <s v="http://www.worldbank.org/projects/search?lang=en&amp;status_exact=Active^Closed&amp;prodline_exact=GU^PE&amp;mjsectorcode_exact=AX"/>
    <m/>
    <m/>
  </r>
  <r>
    <s v="Costa Rica - Atlantic Agricutural Development"/>
    <s v="World Bank"/>
    <s v="World Bank"/>
    <s v="P006924"/>
    <n v="0"/>
    <s v="."/>
    <s v="Costa Rica"/>
    <s v="LAC"/>
    <n v="1986"/>
    <s v="1980s"/>
    <s v="Agribusiness Development Cluster"/>
    <s v="Cocoa, Coconut"/>
    <n v="1"/>
    <n v="1"/>
    <n v="0"/>
    <n v="0"/>
    <n v="0"/>
    <n v="0"/>
    <n v="0"/>
    <n v="0"/>
    <n v="1"/>
    <n v="0"/>
    <n v="0"/>
    <n v="0"/>
    <n v="0"/>
    <n v="0"/>
    <n v="0"/>
    <n v="1"/>
    <n v="0"/>
    <n v="0"/>
    <n v="0"/>
    <n v="0"/>
    <n v="0"/>
    <n v="0"/>
    <n v="0"/>
    <n v="0"/>
    <n v="0"/>
    <n v="0"/>
    <n v="0"/>
    <n v="0"/>
    <n v="0"/>
    <n v="0"/>
    <n v="0"/>
    <n v="1"/>
    <n v="26"/>
    <n v="79478"/>
    <n v="168"/>
    <n v="473.08333333333331"/>
    <s v="."/>
    <s v="."/>
    <n v="1"/>
    <s v="Positive"/>
    <s v="Although it cannot be attributed solely to the project, the volume of_x000a_production of traditional export crops in the project area more than doubled and that of_x000a_nontraditional export crops tripled during the project period.2 The credit component helped_x000a_finance 12% of the growth of the area planted with export crops and 19% of non-traditional_x000a_export crops during 1989-1992_x000a__x000a_ Overall, the effect of the lack of a self-selection mechanism in the project design was_x000a_that only 17 small farmers were able to obtain subloans from the project, jointly accounting for_x000a_less than 1% of the total value of the subloans financed. This caused a missed opportunity of_x000a_helping small farmers to get more involved in the rapidly growing industry of nontraditional_x000a_export crops and share in its benefits._x000a__x000a_Albeit unplanned, the land titling and rural road components had an important impact_x000a_on the social development of the project area by contributing to the betterment of the general_x000a_living conditions of the people. The titling program enabled farmers to access financing from_x000a_NGOs which have developed a low-income housing program in the region during the past few_x000a_years. The rural roads component provided permanent access to basic social, educational and_x000a_health services and, in several cases, to electrification-the existence of an all-weather road_x000a_access to any rural settlement being a conditio sine qua non to apply for a connection to the_x000a_power supply network._x000a_The project's contribution to the overall sectoral objective of export crop development_x000a_was relatively small but significant, and could have been even bigger if the credit line had not_x000a_been discontinued when the project was restructured to greatly expand the rural roads_x000a_component. The project years were ones of swift development of a diversified agricultural_x000a_export economy in the Atlantic Region of Costa Rica. The planted surface of the principal_x000a_export crops in the project area expanded by some 35,581 ha (from 43,900 ha in 1989 to_x000a_79,478 ha in 1992) during the period that the credit line was disbursing. Of the newly planted_x000a_area, 12% of export crops and 19% of nontraditional crops were financed by the project._x000a_While in terms of overall area the project's contribution may appear modest, it was especially_x000a_important for some crops such as oranges (37%)._x000a__x000a_The project's economic rate of return (ERR), estimated at about 18% in the SAR, was_x000a_not recalculated. This ERR had been originally calculated on the expected cash flows of cocoa_x000a_and coconut plantations only, and excluded the titling and roads component. Therefore, the_x000a_abandonment of the cocoa-coconut program in favor of other export crops, as well as the_x000a_restructured road component, would have deprived a recalculation of its comparative meaning_x000a__x000a__x000a_Of the 168 subloans financed by the project, only_x000a_five subloans (accounting for 5.5% of the total amount lent under the project's own credit line)_x000a_had to be submitted for formal collection procedures, and another five (9% of the amount lent)_x000a_were classified as being of &quot;uncertain collection&quot; by BNCR. The remaining 158 subloans have_x000a_already been repaid or are being paid on time.3_x000a__x000a_The land titling program was very successful. Land ownership provided by the project_x000a_has been a major factor in the creation of producer organizations and in increasing general_x000a_access to credit, especially from non-bank sources. In addition, although not an explicit_x000a_project objective, the land titling component has had an important impact in the social_x000a_development of the project area. For example, in the last few years, two NGOs have been_x000a_implementing low-income housing programs in the region that have directly benefited project_x000a_land title beneficiaries, which would not have been possible without the project, since farmers_x000a_without titles have had no access to this type of financing_x000a_"/>
    <n v="1"/>
    <s v="Mixed"/>
    <s v="The SAR expected 30% of the beneficiaries to be small farmers (annual incomes below_x000a_C1 50,000 at 1985 prices) and the remaining 70% to come from the lower echelons of medium_x000a_farmers (annual incomes of C160,000-170,000). But there was little in the design of the_x000a_project to justify that expectation, and, in fact, larger farmers and farming companies were the_x000a_&quot;natural&quot; beneficiaries of the project. For example, the Project Agreement &quot;limited&quot; the_x000a_amount to be lent to a single beneficiary to US$500,000, and &quot;limited&quot; subloans above_x000a__x000a__x000a_US$300,000 to ten subprojects or 15% of the credit line. These lirnits were too high to serve_x000a_as effective targeting mechanisms capable of giving a small-farmer orientation to the project."/>
    <n v="1"/>
    <s v="No Evidence"/>
    <n v="1"/>
    <s v="6. Major Factors Affecting the Project. One exogenous factor affecting the project was that_x000a_the international market price of cocoa and coconut oil dropped significantly (51 and 47 percent_x000a_respectively) by the time the credit component effectively started in 1990, making investments in_x000a_these crops unprofitable. Hence, the Bank agreed to the Government's request to shift the credit_x000a_line to finance nontraditional export crops, which proved to be a successful modification of_x000a_project design. Another exogenous factor were three natural disasters (Hurricane Joan in 1988,_x000a_an earthquake in 1991, and severe flooding in 1994.) Responding to the Borrower's request, the_x000a_Bank agreed to reduce the amount of the credit component by more than half, and to use these_x000a_saving to finance the Borrower's emergency reconstruction efforts (para. 22)._x000a_7. In addition, some factors under government control also affected the project. First,_x000a_extremely lengthy legislative procedures, common in Costa Rica, resulted in a two-year delay in_x000a_loan effectiveness. Second, inefficient procurement and contracting procedures of the Borrower_x000a_caused considerable delays in the contracting of works and services and the procurement of_x000a_goods. Third, weaknesses in the Ministry of Public Works (MOPT) caused delays in road_x000a_design, preparation of bidding documents and execution of works, as well as repeated cases of_x000a_improper use of equipment purchased with loan funds (eventually corrected). Finally,_x000a_insufficient budgetary resources and low expenditure ceilings became a constant problem,_x000a_especially during the last three years of project implementation (paras. 23-26)."/>
    <s v="http://www.worldbank.org/projects/search?lang=en&amp;status_exact=Active^Closed&amp;prodline_exact=GU^PE&amp;mjsectorcode_exact=AX"/>
    <m/>
    <m/>
  </r>
  <r>
    <s v="Cote d'Ivoire - Agricultural Sector Adjustment Credit Project"/>
    <s v="World Bank"/>
    <s v="World Bank"/>
    <s v="P035603"/>
    <n v="0"/>
    <s v="Government of Cote d'Ivoire"/>
    <s v="Cote d'Ivoire"/>
    <s v="SSA"/>
    <n v="1995"/>
    <s v="1990s"/>
    <s v="Agribusiness Development Cluster"/>
    <s v="Coffee, Cocoa"/>
    <n v="1"/>
    <n v="1"/>
    <n v="1"/>
    <n v="0"/>
    <n v="0"/>
    <n v="0"/>
    <n v="0"/>
    <n v="0"/>
    <n v="0"/>
    <n v="0"/>
    <n v="0"/>
    <n v="0"/>
    <n v="0"/>
    <n v="0"/>
    <n v="0"/>
    <n v="0"/>
    <n v="0"/>
    <n v="0"/>
    <n v="0"/>
    <n v="0"/>
    <n v="0"/>
    <n v="0"/>
    <n v="0"/>
    <n v="0"/>
    <n v="0"/>
    <n v="0"/>
    <n v="0"/>
    <n v="0"/>
    <n v="0"/>
    <n v="0"/>
    <n v="0"/>
    <n v="1"/>
    <n v="150"/>
    <s v="."/>
    <n v="600000"/>
    <s v="."/>
    <s v="."/>
    <s v="."/>
    <n v="1"/>
    <s v="Positive"/>
    <s v="Coffee production reached a record 290,000 tons in 1996/97 and maintained a stable level of 250,000 tons in 1997/98.  Cocoa output rose from 830,000 tons during_x000a_the 1993/94 crop season to an average of 1.145 million tons during the last three crop years (1995/1998)"/>
    <n v="1"/>
    <s v="No Impact"/>
    <s v="The reforms in the coffee/cocoa internal and external trade have not brought about major changes to farmers so far. Their share in international prices has remained stable, and at a low level, between 45 and 55 percent. The elimination of the uniform pricing policy across_x000a_the country has not yet resulted in significant differences in farmgate prices"/>
    <n v="0"/>
    <s v="No Evidence"/>
    <n v="1"/>
    <s v="The three funds were designed to give subsidized credit to farmers and focused on export promotion, young farmers and livestock. These funds were poorly managed, with low repayment rates. The Government agreed to phase them out and to discontinue resource allocation in the 1999 budget"/>
    <s v="http://www.worldbank.org/projects/search?lang=en&amp;status_exact=Active^Closed&amp;prodline_exact=GU^PE&amp;mjsectorcode_exact=AX"/>
    <m/>
    <s v="http://www.worldbank.org/projects/P035603/agricultural-sector-adjustment-credit-project?lang=en&amp;tab=overview"/>
  </r>
  <r>
    <s v="Cote d'Ivoire - Agriculture Sector Support Project"/>
    <s v="World Bank"/>
    <s v="World Bank"/>
    <s v="P119308"/>
    <n v="0"/>
    <s v="Ministry of Agriculture"/>
    <s v="Cote d'Ivoire"/>
    <s v="SSA"/>
    <n v="2013"/>
    <s v="2010s"/>
    <s v="Agribusiness Development Cluster"/>
    <s v="Cocoa, Rubber, Palm Oil, Cotton, Cashew"/>
    <n v="1"/>
    <n v="1"/>
    <n v="0"/>
    <n v="1"/>
    <n v="0"/>
    <n v="0"/>
    <n v="1"/>
    <n v="1"/>
    <n v="1"/>
    <n v="0"/>
    <n v="0"/>
    <n v="0"/>
    <n v="1"/>
    <n v="0"/>
    <n v="0"/>
    <n v="0"/>
    <n v="0"/>
    <n v="0"/>
    <n v="0"/>
    <n v="0"/>
    <n v="0"/>
    <n v="0"/>
    <n v="0"/>
    <n v="0"/>
    <n v="0"/>
    <n v="0"/>
    <n v="0"/>
    <n v="0"/>
    <n v="0"/>
    <n v="0"/>
    <n v="0"/>
    <n v="1"/>
    <n v="50"/>
    <n v="6194000"/>
    <n v="1360500"/>
    <n v="4.5527379639838292"/>
    <s v="."/>
    <s v="."/>
    <n v="0"/>
    <s v="No Evidence"/>
    <s v="N/A"/>
    <n v="0"/>
    <s v="No Evidence"/>
    <s v="No Evidence"/>
    <n v="0"/>
    <s v="No Evidence"/>
    <n v="0"/>
    <s v="No Evidence"/>
    <s v="http://www.worldbank.org/projects/search?lang=en&amp;status_exact=Active^Closed&amp;prodline_exact=GU^PE&amp;mjsectorcode_exact=AX"/>
    <m/>
    <s v="http://www.worldbank.org/projects/P119308/agriculture-sector-support-project?lang=en"/>
  </r>
  <r>
    <s v="Ecuador - Pichincha Cut Flower Cluster"/>
    <s v="USAID"/>
    <s v="USAID"/>
    <s v="N/A"/>
    <n v="1"/>
    <s v="Association of Flower Producers and Exporters of Ecuador"/>
    <s v="Ecuador"/>
    <s v="LAC"/>
    <n v="1984"/>
    <s v="1980s"/>
    <s v="Agribusiness Development Cluster"/>
    <s v="Cut Flowers"/>
    <n v="0"/>
    <n v="0"/>
    <n v="0"/>
    <n v="0"/>
    <n v="0"/>
    <n v="0"/>
    <n v="0"/>
    <n v="0"/>
    <n v="1"/>
    <n v="0"/>
    <n v="0"/>
    <n v="0"/>
    <n v="0"/>
    <n v="0"/>
    <n v="1"/>
    <n v="0"/>
    <n v="0"/>
    <n v="0"/>
    <n v="0"/>
    <n v="0"/>
    <n v="0"/>
    <n v="0"/>
    <n v="0"/>
    <n v="0"/>
    <n v="0"/>
    <n v="0"/>
    <n v="0"/>
    <n v="0"/>
    <n v="0"/>
    <n v="0"/>
    <n v="0"/>
    <n v="1"/>
    <s v="."/>
    <n v="2250"/>
    <n v="76800"/>
    <n v="2.9296875E-2"/>
    <n v="435842"/>
    <n v="2006"/>
    <n v="1"/>
    <s v="Positive"/>
    <s v="Export earnings in the Cut Flower Industry has increased 4X from 1996-2006 (Galvez-Nogales, 2010) "/>
    <n v="1"/>
    <s v="Mixed"/>
    <s v="Newman, C. (2002). Gender, time use, and change: the impact of the cut flower industry in Ecuador. the world bank economic review, 16(3), 375-395._x000a_The cut flower industry has been a source of employment for Ecuador's landless, or near landless peasants (Korovkin, 2003) But there are concerns about gender inequity, low pay, and hazards. _x000a__x000a_Ecuador's indigenous peasant communities_x000a_were characterizedb y land fragmentationd, eclining yields, shrinkinga gricultural_x000a_incomes, and a growing dependence on off-farm jobs (Zevallos,_x000a_1989; Martinez, 2000).6 At our meetings with flower plantation workers in_x000a_the indigenous communities of the watershed of San Pablo Lake, it was generally_x000a_agreed that employment in the cut-flower industry offered better pay_x000a_than most other types of off-farm employment available to indigenous peasants,_x000a_such as unskilled jobs in construction, small businesses, and domestic_x000a_service. In 1993, for example, the official monthly minimum wage was_x000a_136,000 sucres. Most flower company workers in the watershed were being_x000a_paid 140,000 sucres. By contrast, unskilled construction workers received_x000a_120,000 sucres and domestic servants only 50,000 (Korovkin, 1997: 101)._x000a_Moreover, social insurance was generally unavailable in the construction_x000a_sector, small businesses, and domestic service._x000a_While employment in the cut-flower industry did provide an economic_x000a_safety valve for landless and near-landless peasants, it provided little more._x000a_The minimum wage in Ecuador was hardly sufficient to cover even the most_x000a_basic subsistence needs. (Korovkin, 2003)"/>
    <n v="0"/>
    <s v="Since 1984 to our days, the flower cluster_x000a_has gone through three distinctive periods:_x000a_• The cluster formation period (1984–90) when the numbers of firms grew to 20 and_x000a_critical transportation issues were solved._x000a_• The massive growth period (1990–98) that ended with more than 150 firms enduring_x000a_a price war and cost increases in land and skilled labour force._x000a_• The restructuring period (1998–present) with several firms going out of business,_x000a_while the remaining ones started to collaborate among each other and with the public_x000a_sector to develop joint initiatives. (Galvez-Nogales, 2010.) _x000a__x000a_As described above, Ecuador has a similar organization that promotes the cluster collective_x000a_action, which is called EXPOFLORES and groups flower growers, exporters and plant_x000a_dissemination companies. It develops training and technical assistance programmes, enters_x000a_into agreement with public and private institutions, compiles and disseminates statistics and_x000a_information on markets and social and environmental issues. The first collective actions of_x000a_the Ecuadorian flower cluster aimed at solving basic common issues, such as problems with_x000a_airline shipments24, input provision (e.g. seeds, fertilizers, cardboard boxes25), and foreign_x000a_currency remittances by the Central Bank. EXPOFLORES also provided advice for the_x000a_negotiation of trade agreements above mentioned. (Galves, Nogales)_x000a__x000a_For many the most significant role that the public sector has played_x000a_in support of the Colombian and Ecuadorian flower clusters was the negotiation and_x000a_maintenance of preferential market access. (Galvez-Nogales) _x000a__x000a_EXPOFLORES negotiated with the Government the provision of the required number of flights, crucial to assure exports,_x000a_through the State airline, Ecuatoriana de Aviación. (Galvez-Nogales, 2010)_x000a__x000a_"/>
    <n v="0"/>
    <s v="No Evidence"/>
    <s v="Galvez-Nogales, 2010"/>
    <s v="Hornberger et al., 2007"/>
    <s v="www.expoflores.com"/>
  </r>
  <r>
    <s v="Ethiopia - Competitiveness and Job Creation Project"/>
    <s v="World Bank"/>
    <s v="USAID"/>
    <s v="P143302"/>
    <n v="0"/>
    <s v="."/>
    <s v="Ethiopia"/>
    <s v="SSA"/>
    <n v="2014"/>
    <s v="2010s"/>
    <s v="Agro-Industrial Parks"/>
    <s v="Agricultural Processing"/>
    <n v="0"/>
    <n v="2"/>
    <n v="2"/>
    <n v="2"/>
    <n v="2"/>
    <n v="2"/>
    <n v="2"/>
    <n v="2"/>
    <n v="0"/>
    <n v="0"/>
    <n v="0"/>
    <n v="0"/>
    <n v="0"/>
    <n v="0"/>
    <n v="0"/>
    <n v="0"/>
    <n v="0"/>
    <n v="0"/>
    <n v="0"/>
    <n v="0"/>
    <n v="0"/>
    <n v="0"/>
    <n v="0"/>
    <n v="0"/>
    <n v="0"/>
    <n v="0"/>
    <n v="0"/>
    <n v="0"/>
    <n v="0"/>
    <n v="0"/>
    <n v="0"/>
    <n v="2"/>
    <n v="250"/>
    <s v="."/>
    <s v="."/>
    <s v="."/>
    <s v="."/>
    <s v="."/>
    <n v="0"/>
    <s v="No Evidence"/>
    <s v="New project still in development, so the outcomes aren't available yet"/>
    <n v="0"/>
    <s v="No Evidence"/>
    <s v="New project still in development, so the outcomes aren't available yet"/>
    <n v="0"/>
    <s v="No Evidence"/>
    <n v="0"/>
    <s v="No Evidence"/>
    <s v="http://www.worldbank.org/projects/P143302/competitiveness-job-creation-proj?lang=en"/>
    <m/>
    <s v="http://www.worldbank.org/projects/P143302/competitiveness-job-creation-proj?lang=en"/>
  </r>
  <r>
    <s v="Ghana - Brong Ahafo Soybean Cluster"/>
    <s v="IFDC 1000+ project"/>
    <s v="University"/>
    <s v="N/A"/>
    <n v="1"/>
    <s v="Farmer organizations"/>
    <s v="Ghana"/>
    <s v="SSA"/>
    <n v="2007"/>
    <s v="2000s"/>
    <s v="Agribusiness Development Cluster"/>
    <s v="Soybeans"/>
    <n v="1"/>
    <n v="0"/>
    <n v="0"/>
    <n v="0"/>
    <n v="0"/>
    <n v="0"/>
    <n v="0"/>
    <n v="0"/>
    <n v="0"/>
    <n v="0"/>
    <n v="0"/>
    <n v="0"/>
    <n v="0"/>
    <n v="0"/>
    <n v="0"/>
    <n v="0"/>
    <n v="0"/>
    <n v="0"/>
    <n v="0"/>
    <n v="0"/>
    <n v="0"/>
    <n v="0"/>
    <n v="0"/>
    <n v="0"/>
    <n v="0"/>
    <n v="0"/>
    <n v="0"/>
    <n v="0"/>
    <n v="0"/>
    <n v="0"/>
    <n v="0"/>
    <n v="0"/>
    <s v="."/>
    <s v="."/>
    <n v="1800"/>
    <s v="."/>
    <s v="More than 1 million Gh¢"/>
    <n v="2009"/>
    <n v="1"/>
    <s v="Positive"/>
    <s v="The total revenue of the soybean producers involved in the cluster has substantially increased reaching more than one million Gh¢ in 2009_x000a_The yield increased from 2 to 8-10 bags/acre"/>
    <n v="1"/>
    <s v="Positive"/>
    <s v="Through the bulking of their produce, farmers get 0.50 Gh¢/kg instead of 0.30 Gh¢/kg_x000a_The total revenue of the soybean producers involved in the cluster has substantially increased_x000a_reaching more than one million Gh¢ in 2009. _x000a_The production increased from 1 to 32-40 bags/farmer"/>
    <m/>
    <s v="Under the impulse of 1000s+, a platform was created involving all major actors of the soybean value chain: input providers, financial institutions, the agricultural and extension units of the MOFA, Regional Agricultural Research Station, Wenchi, interested NGOs, FOs and federation, and the Ghana Nuts Ltd. The platform’s major task is to inform all stakeholders of on-going activities and exchange about soybean plans and future activities One of the consequences of the creation of this platform is that other processors than Grace can more easily obtain credits now from the financial institutions. Ghana Nuts Ltd. – as a member of the platform – gets credit and also provides loans to the farmers so that they can buy the amounts of nuts they need"/>
    <n v="0"/>
    <s v="No Evidence"/>
    <s v="IFDC 2010"/>
    <m/>
    <s v="http://www.icraedu.org/page.cfm?pageid=partnerghana_stories"/>
  </r>
  <r>
    <s v="Ghana - Cocoa Cluster"/>
    <s v="World Bank"/>
    <s v="World Bank"/>
    <s v="N/A"/>
    <n v="1"/>
    <s v="Ghana Cocoa Boardq"/>
    <s v="Ghana"/>
    <s v="SSA"/>
    <n v="1987"/>
    <s v="1980s"/>
    <s v="Agribusiness Development Cluster"/>
    <s v="Cocoa"/>
    <n v="1"/>
    <n v="1"/>
    <n v="0"/>
    <n v="0"/>
    <n v="0"/>
    <n v="0"/>
    <n v="0"/>
    <n v="0"/>
    <n v="0"/>
    <n v="0"/>
    <n v="0"/>
    <n v="0"/>
    <n v="0"/>
    <n v="0"/>
    <n v="0"/>
    <n v="0"/>
    <n v="0"/>
    <n v="0"/>
    <n v="0"/>
    <n v="0"/>
    <n v="0"/>
    <n v="0"/>
    <n v="0"/>
    <n v="0"/>
    <n v="0"/>
    <n v="0"/>
    <n v="0"/>
    <n v="0"/>
    <n v="0"/>
    <n v="0"/>
    <n v="0"/>
    <n v="0"/>
    <n v="40"/>
    <s v="."/>
    <s v="."/>
    <s v="."/>
    <s v="."/>
    <s v="."/>
    <n v="0"/>
    <s v="No Evidence"/>
    <s v="No Evidence"/>
    <n v="0"/>
    <s v="No Evidence"/>
    <s v="No Evidence"/>
    <n v="0"/>
    <s v="No Evidence"/>
    <n v="0"/>
    <s v="No Evidence"/>
    <s v="http://www.worldbank.org/projects/search?lang=en&amp;status_exact=Active^Closed&amp;prodline_exact=GU^PE&amp;mjsectorcode_exact=AX"/>
    <m/>
    <m/>
  </r>
  <r>
    <s v="Ghana - North-Eastern Soybean Cluster "/>
    <s v="IFDC 1000+ project"/>
    <s v="University"/>
    <s v="N/A"/>
    <n v="1"/>
    <s v="dos Vinhedos (APROVALE)"/>
    <s v="Ghana"/>
    <s v="SSA"/>
    <n v="2007"/>
    <s v="2000s"/>
    <s v="Agribusiness Development Cluster"/>
    <s v="Soybeans"/>
    <n v="1"/>
    <n v="0"/>
    <n v="0"/>
    <n v="0"/>
    <n v="0"/>
    <n v="0"/>
    <n v="0"/>
    <n v="0"/>
    <n v="0"/>
    <n v="0"/>
    <n v="0"/>
    <n v="0"/>
    <n v="0"/>
    <n v="0"/>
    <n v="0"/>
    <n v="0"/>
    <n v="0"/>
    <n v="0"/>
    <n v="0"/>
    <n v="0"/>
    <n v="0"/>
    <n v="0"/>
    <n v="0"/>
    <n v="0"/>
    <n v="0"/>
    <n v="0"/>
    <n v="0"/>
    <n v="0"/>
    <n v="0"/>
    <n v="0"/>
    <n v="0"/>
    <n v="0"/>
    <s v="."/>
    <s v="."/>
    <n v="4500"/>
    <s v="."/>
    <s v="The average margins per acre in soybean production increased from  35 Ghana Cedis (GHC) to +165 GHC"/>
    <n v="2010"/>
    <n v="1"/>
    <s v="Positive"/>
    <s v="the average margins per acre in soybean production increased from  35 Ghana Cedis (GHC) to +165 GHC"/>
    <n v="1"/>
    <s v="Positive"/>
    <s v="From 2007 to 2009, the number of soybean farmers has increased by 197% from 2289 to 4500 farmers, and the volume sold increased by 786% from 570 metric tonnes to 4486 metric tonnes. In these three years, the average margins per acre in soybean production increased from -35 Ghana Cedis (GHC) to +165 GHC."/>
    <n v="0"/>
    <s v="No Evidence"/>
    <n v="0"/>
    <s v="No Evidence"/>
    <s v="IFDC 2010"/>
    <m/>
    <s v="http://www.icraedu.org/page.cfm?pageid=partnerghana_stories"/>
  </r>
  <r>
    <s v="Ghana - Tamale Pepper Cluster"/>
    <s v="IFDC 1000+ project"/>
    <s v="University"/>
    <s v="N/A"/>
    <n v="0"/>
    <s v="."/>
    <s v="Ghana "/>
    <s v="SSA"/>
    <n v="2007"/>
    <s v="2000s"/>
    <s v="Agribusiness Development Cluster"/>
    <s v="Peppers "/>
    <n v="0"/>
    <n v="0"/>
    <n v="0"/>
    <n v="0"/>
    <n v="0"/>
    <n v="0"/>
    <n v="0"/>
    <n v="0"/>
    <n v="1"/>
    <n v="0"/>
    <n v="0"/>
    <n v="0"/>
    <n v="0"/>
    <n v="1"/>
    <n v="0"/>
    <n v="0"/>
    <n v="0"/>
    <n v="0"/>
    <n v="0"/>
    <n v="0"/>
    <n v="0"/>
    <n v="0"/>
    <n v="0"/>
    <n v="0"/>
    <n v="0"/>
    <n v="0"/>
    <n v="0"/>
    <n v="0"/>
    <n v="0"/>
    <n v="0"/>
    <n v="0"/>
    <n v="1"/>
    <s v="."/>
    <s v="."/>
    <s v="."/>
    <s v="."/>
    <s v="1,262,840 GHC (farmer profits)"/>
    <n v="2010"/>
    <n v="1"/>
    <s v="Positive"/>
    <s v="the total profit of all farmers in the hot pepper agri-business cluster increased by 815,8%, from 154.800 Ghana Cedis (GHC) to 1,262.840 GHC, eight times more in a period of four years. This is due to a tripling of the total quantity produced, from 10.800 bags to 34.200 bags, and to a doubling of the price for hot pepper, from 20 GHC to 45 GHC per bag. (from IFDC document)_x000a_Due to the expansion in the pepper business, local entrepreneurs opened businesses: A ten-fold increase of input dealers makes inputs now easier accessible. Local processing enterprises have increased by a factor seven; they use improved processing techniques and absorb the farmers’ produce. (from IFDC document)"/>
    <n v="1"/>
    <s v="Positive"/>
    <s v="the total profit of all farmers in the hot pepper agri-business cluster increased by 815,8%, from 154.800 Ghana Cedis (GHC) to 1,262.840 GHC, eight times more in a period of four years. This is due to a tripling of the total quantity produced, from 10.800 bags to 34.200 bags, and to a doubling of the price for hot pepper, from 20 GHC to 45 GHC per bag. (from IFDC doc)"/>
    <n v="0"/>
    <s v="No Evidence"/>
    <n v="0"/>
    <s v="No Evidence"/>
    <s v="Alhassan et al. 2007; IFDC 2010"/>
    <m/>
    <s v="http://www.icra-edu.org/page.cfm?pageid=partnerghana_stories"/>
  </r>
  <r>
    <s v="Ghana - Upper East Rice Cluster"/>
    <s v="IFDC 1000+ project"/>
    <s v="University"/>
    <s v="N/A"/>
    <n v="1"/>
    <s v="Rice Farmers Coalition (RFC)"/>
    <s v="Ghana"/>
    <s v="SSA"/>
    <n v="2009"/>
    <s v="2000s"/>
    <s v="Agribusiness Development Cluster"/>
    <s v="Rice"/>
    <n v="0"/>
    <n v="0"/>
    <n v="0"/>
    <n v="0"/>
    <n v="0"/>
    <n v="0"/>
    <n v="0"/>
    <n v="0"/>
    <n v="0"/>
    <n v="0"/>
    <n v="0"/>
    <n v="0"/>
    <n v="0"/>
    <n v="0"/>
    <n v="0"/>
    <n v="0"/>
    <n v="0"/>
    <n v="0"/>
    <n v="0"/>
    <n v="0"/>
    <n v="0"/>
    <n v="1"/>
    <n v="0"/>
    <n v="1"/>
    <n v="0"/>
    <n v="0"/>
    <n v="0"/>
    <n v="0"/>
    <n v="0"/>
    <n v="0"/>
    <n v="0"/>
    <n v="1"/>
    <s v="."/>
    <s v="."/>
    <n v="450"/>
    <s v="."/>
    <s v="600,000 GHC annually"/>
    <n v="2010"/>
    <n v="1"/>
    <s v="Positive"/>
    <s v="600,000 GHC in revenue annually (from IFDC document)"/>
    <n v="1"/>
    <s v="Positive"/>
    <s v="The rice farmers, united in the RFC, have now secured input supplies and a market to sell, the total revenue of the 450 farmers increased to 600,000 Gh¢ in only one year, which is on average more than 1,300 Gh¢ per farmer (from IFDC document)"/>
    <n v="0"/>
    <s v="No Evidence"/>
    <n v="1"/>
    <s v="RMA needs cash to pay farmers directly upon the purchase of paddy and they have to negotiate 4 credit on which they have to pay high interests. The farmers have only limited risks as they are paid cash when selling their produce and get fertilisers on credit, which they only pay back once they are paid for the delivered paddy. "/>
    <s v="IFDC 2010"/>
    <m/>
    <s v="http://www.icraedu.org/page.cfm?pageid=partnerghana_stories"/>
  </r>
  <r>
    <s v="Ghana - Wenchi Maize Cluster"/>
    <s v="IFDC 1000+ project"/>
    <s v="University"/>
    <s v="N/A"/>
    <n v="0"/>
    <s v="."/>
    <s v="Ghana "/>
    <s v="SSA"/>
    <n v="2007"/>
    <s v="2000s"/>
    <s v="Agribusiness Development Cluster"/>
    <s v="Maize "/>
    <n v="0"/>
    <n v="0"/>
    <n v="0"/>
    <n v="0"/>
    <n v="0"/>
    <n v="0"/>
    <n v="0"/>
    <n v="0"/>
    <n v="0"/>
    <n v="0"/>
    <n v="0"/>
    <n v="0"/>
    <n v="0"/>
    <n v="0"/>
    <n v="0"/>
    <n v="0"/>
    <n v="0"/>
    <n v="0"/>
    <n v="0"/>
    <n v="0"/>
    <n v="0"/>
    <n v="1"/>
    <n v="1"/>
    <n v="0"/>
    <n v="0"/>
    <n v="0"/>
    <n v="0"/>
    <n v="0"/>
    <n v="0"/>
    <n v="0"/>
    <n v="0"/>
    <n v="1"/>
    <s v="."/>
    <s v="."/>
    <s v="."/>
    <s v="."/>
    <s v="."/>
    <s v="."/>
    <n v="0"/>
    <s v="No Evidence"/>
    <s v="N/A"/>
    <n v="0"/>
    <s v="No Evidence"/>
    <s v="No Evidence"/>
    <n v="0"/>
    <s v="No Evidence"/>
    <n v="0"/>
    <s v="No Evidence"/>
    <s v="Google: Agricultural Development Cluster"/>
    <s v="Alhassan et al., 2007"/>
    <m/>
  </r>
  <r>
    <s v="Grenada - Industrial Park "/>
    <s v="Government of Grenada"/>
    <s v="National Government"/>
    <s v="N/A"/>
    <n v="0"/>
    <s v="."/>
    <s v="Grenada"/>
    <s v="LAC"/>
    <n v="1985"/>
    <s v="1980s"/>
    <s v="Industrial Park"/>
    <s v="Aquaculture, Cocoa, Coffee, Other"/>
    <n v="1"/>
    <n v="1"/>
    <n v="1"/>
    <n v="0"/>
    <n v="0"/>
    <n v="0"/>
    <n v="0"/>
    <n v="0"/>
    <n v="0"/>
    <n v="0"/>
    <n v="0"/>
    <n v="0"/>
    <n v="0"/>
    <n v="0"/>
    <n v="0"/>
    <n v="0"/>
    <n v="0"/>
    <n v="0"/>
    <n v="0"/>
    <n v="0"/>
    <n v="0"/>
    <n v="0"/>
    <n v="0"/>
    <n v="0"/>
    <n v="0"/>
    <n v="0"/>
    <n v="0"/>
    <n v="0"/>
    <n v="0"/>
    <n v="0"/>
    <n v="0"/>
    <n v="1"/>
    <s v="."/>
    <s v="."/>
    <s v="."/>
    <s v="."/>
    <s v="."/>
    <s v="."/>
    <n v="0"/>
    <s v="No Evidence"/>
    <s v="No Evidence"/>
    <n v="0"/>
    <s v="No Evidence"/>
    <s v="No Evidence"/>
    <n v="0"/>
    <s v="No Evidence"/>
    <n v="0"/>
    <s v="No Evidence"/>
    <s v="Boyenge 2007"/>
    <m/>
    <m/>
  </r>
  <r>
    <s v="Guinea - National Agricultural Export Promotion Project"/>
    <s v="World Bank"/>
    <s v="World Bank"/>
    <s v="P001068"/>
    <n v="0"/>
    <s v="."/>
    <s v="Guinea"/>
    <s v="SSA"/>
    <n v="1992"/>
    <s v="1990s"/>
    <s v="Export Consortia"/>
    <s v="Mangos , Pineapple, Cashew, Fish, Potato"/>
    <n v="0"/>
    <n v="0"/>
    <n v="0"/>
    <n v="0"/>
    <n v="0"/>
    <n v="0"/>
    <n v="0"/>
    <n v="0"/>
    <n v="1"/>
    <n v="0"/>
    <n v="0"/>
    <n v="1"/>
    <n v="1"/>
    <n v="0"/>
    <n v="0"/>
    <n v="0"/>
    <n v="0"/>
    <n v="0"/>
    <n v="0"/>
    <n v="0"/>
    <n v="0"/>
    <n v="0"/>
    <n v="0"/>
    <n v="0"/>
    <n v="0"/>
    <n v="1"/>
    <n v="0"/>
    <n v="1"/>
    <n v="1"/>
    <n v="0"/>
    <n v="0"/>
    <n v="3"/>
    <n v="20.8"/>
    <n v="4000"/>
    <s v="."/>
    <s v="."/>
    <s v="."/>
    <s v="."/>
    <n v="1"/>
    <s v="No Impact"/>
    <s v="the project did not support the desired increase in foreign direct investment in agriculture from US$4.0 million per year to US$8.0 million per year"/>
    <n v="0"/>
    <s v="No Evidence"/>
    <s v="No Evidence"/>
    <n v="1"/>
    <s v="Improved financial sector policies, in particular the liberalization of interest rates, have created an opportunity for development of grassroots financialintermediaries like Credit Mutue"/>
    <n v="1"/>
    <s v="The project was not successful in its central institutional objective of promoting the development of private professional organizations in the agricultural export sector able to: (i) influence government policies and defend the interests of their members; and (ii) provide its members with services that were at that point in time assumed by Government."/>
    <s v="http://www.worldbank.org/projects/search?lang=en&amp;status_exact=Active^Closed&amp;prodline_exact=GU^PE&amp;mjsectorcode_exact=AX"/>
    <s v="Staff Appraisal Report (World Bank 1992), Implementation Completion and Results Report (World Bank 2003)"/>
    <s v="http://www.worldbank.org/projects/P001068/national-agricultural-export-promotion-project?lang=en&amp;tab=overview"/>
  </r>
  <r>
    <s v="Guinea-Bissau - Private Sector Rehabilitation and Agribusiness Development"/>
    <s v="World Bank"/>
    <s v="World Bank"/>
    <s v="P127209"/>
    <n v="0"/>
    <s v="Ministry of Economy, Planning, and Regional Integration"/>
    <s v="Guinea-Bissau"/>
    <s v="SSA"/>
    <n v="2014"/>
    <s v="2010s"/>
    <s v="Agribusiness Development Cluster"/>
    <s v="Cashews, Rice"/>
    <n v="0"/>
    <n v="0"/>
    <n v="0"/>
    <n v="0"/>
    <n v="0"/>
    <n v="0"/>
    <n v="0"/>
    <n v="0"/>
    <n v="1"/>
    <n v="0"/>
    <n v="0"/>
    <n v="0"/>
    <n v="1"/>
    <n v="0"/>
    <n v="0"/>
    <n v="0"/>
    <n v="0"/>
    <n v="0"/>
    <n v="0"/>
    <n v="0"/>
    <n v="0"/>
    <n v="1"/>
    <n v="0"/>
    <n v="0"/>
    <n v="0"/>
    <n v="0"/>
    <n v="0"/>
    <n v="0"/>
    <n v="0"/>
    <n v="0"/>
    <n v="0"/>
    <n v="2"/>
    <n v="8.1999999999999993"/>
    <s v="."/>
    <s v="."/>
    <s v="."/>
    <s v="."/>
    <s v="."/>
    <n v="0"/>
    <s v="No Evidence"/>
    <s v="N/A"/>
    <n v="0"/>
    <s v="No Evidence"/>
    <s v="No Evidence"/>
    <n v="0"/>
    <s v="No Evidence"/>
    <n v="0"/>
    <s v="No Evidence"/>
    <s v="http://www.worldbank.org/projects/P127209?lang=en"/>
    <m/>
    <s v="http://www.worldbank.org/projects/P127209?lang=en"/>
  </r>
  <r>
    <s v="India - Diversified Agricultural Support Project (DASP)"/>
    <s v="World Bank"/>
    <s v="World Bank"/>
    <s v="P035824"/>
    <n v="0"/>
    <s v="."/>
    <s v="India"/>
    <s v="ASO"/>
    <n v="1998"/>
    <s v="1990s"/>
    <s v="Agribusiness Development Cluster"/>
    <s v="General Agricultural Sector Support"/>
    <n v="0"/>
    <n v="0"/>
    <n v="0"/>
    <n v="0"/>
    <n v="0"/>
    <n v="0"/>
    <n v="0"/>
    <n v="0"/>
    <n v="0"/>
    <n v="0"/>
    <n v="0"/>
    <n v="0"/>
    <n v="0"/>
    <n v="0"/>
    <n v="0"/>
    <n v="0"/>
    <n v="0"/>
    <n v="0"/>
    <n v="0"/>
    <n v="0"/>
    <n v="0"/>
    <n v="0"/>
    <n v="0"/>
    <n v="0"/>
    <n v="0"/>
    <n v="0"/>
    <n v="0"/>
    <n v="0"/>
    <n v="0"/>
    <n v="0"/>
    <n v="0"/>
    <n v="0"/>
    <n v="129.9"/>
    <s v="."/>
    <n v="263000"/>
    <s v="."/>
    <s v="."/>
    <s v="."/>
    <n v="1"/>
    <s v="Positive"/>
    <s v=" There has been an increase in crop productivity (over 10%), milk productivity (25%), cropping intensity (from 169% at baseline to 203% at ICR), and significant diversification of area out of cereals into vegetables and other higher-value crops._x000a_"/>
    <n v="1"/>
    <s v="Positive"/>
    <s v="Don't mention smallholder farmers a lot but original components do somewhat focus on smallholder farmers._x000a_The widespread appreciation of the project’s benefits by farmers, rural communities, bureaucrats and the political leadership has created a sense of ownership and commitment, creating a shared interest in sustaining project achievements. _x000a_There has been an increase in crop productivity (over 10%), milk productivity (25%), cropping intensity (from 169% at baseline to 203% at ICR), and significant diversification of area out of cereals into vegetables and other higher-value crops._x000a_The widespread appreciation of the project’s benefits by farmers, rural communities, bureaucrats and the political leadership has created a sense of ownership and commitment, creating a shared interest in sustaining project achievements. _x000a_Technical innovations introduced by the project are sustainable because they are low-cost, not subsidy-driven and easily adopted and replicated by farmers using local or readily available materials."/>
    <n v="1"/>
    <s v="4.2.2 Demand-Driven Technology Dissemination. Highly Satisfactory. With regard to rationalization and reorientation of public extension service, the project-supported Agricultural Technology Management Agency or ATMA (scaled up, because of its success, from the initial two to all project districts) and Strategic Research and Extension Plan or SREP proved a remarkably effective institution and process, respectively, for ensuring decentralization, inter-departmental coordination and demand/user-focus by bringing together the district administration, line departments, NGOs and local farmer representatives. _x000a_Changing policies, processes, institutions and people’s incentives and attitudes is a pre-requisite for_x000a_agricultural transformation: the project strategy, which focused on facilitating these changes rather than_x000a_on narrowly promoting yield-enhancing technologies, not only led to increases in farm productivity and_x000a_incomes but has also laid the foundation for a more sustained improvement in technology and_x000a_agronomic practices. Equally importantly, by generating widespread ownership and commitment, the_x000a_strategy has created a powerful incentive for continuing the reforms._x000a_Commercialization and private sector involvement is necessary for raising rural incomes: in_x000a_project areas where markets and market access were well-developed, technical interventions had a_x000a_magnified impact and higher outputs translated into higher incomes. Conversely, lack of adequate_x000a_market linkages and of skills/capacity to produce for the market (e.g., through choice of appropriate_x000a_varieties, post-harvest handling and quality control) have emerged as the biggest challenges to_x000a_sustaining productivity enhancement and income diversification in SHGs assisted by the project._x000a_Therefore, any follow-on project should promote greater market orientation of production, improved_x000a_product handling and stronger market linkages._x000a_l Stability in Project Coordinator and other senior staff, together with appropriate decision making_x000a_authority and accountability, contributes significantly towards success._x000a_l Administrative and financial decentralization need to occur together to be effective: experience of_x000a_the Agricultural Technology Management Agency shows that it was its financial autonomy -- afforded_x000a_by channeling development funds directly to it at the district level -- that underpinned its operational_x000a_autonomy and rendered demand-driven planning, institutional coordination and collective follow-up_x000a_actions meaningful._x000a_l Use of beneficiary groups as entry points for project activities improves participation and_x000a_beneficiaries’ capacity to absorb project-supported changes. Also, interventions based on beneficiary_x000a_cost-sharing generate more &quot;ownership&quot;, leading to improved design, complementary private_x000a_investments and more responsible O&amp;M._x000a_l Input and service supply based on full-cost recovery is feasible provided quality and timeliness_x000a_are assured: farmers have been willing and able to pay for timely delivery of quality inputs and_x000a_services; and the private sector has found it commercially viable to supply inputs at full-cost prices._x000a_l Early and adequate training in financial management for project staff, including concerned staff of_x000a_implementing agencies/departments, is essential in view of the time required to absorb and apply these_x000a_skills._x000a_l Use of an independent agency for M&amp;E improves quality and timeliness of reporting, contributing_x000a_significantly to user-feedback and effective project monitoring and management."/>
    <n v="1"/>
    <s v="4.2.1 Technology Development. Unsatisfactory.On the negative side, because of institutional difficulties little progress was made in research coordination and in the development of long-term agricultural research plans and agricultural information systems. Due to weaknesses at UPCAR, funds allocated for technology development were under-utilized despite an apparent chronic shortage of funds for agricultural research in the state. _x000a_4.2.3 Private Sector Involvement and Public/Private Partnership. Satisfactory. The Project Development Facility, intended to mobilize private sector agro-business investment, failed to work as anticipated due to delays in recruitment and subsequent weak performance of consultants engaged to operate the facility, and was terminated. _x000a_4.2.5 Project Management and Economic Policy Analysis. Satisfactory. the work of the Economic Policy Analysis Unit did not lead to usable policy recommendations through review of the state’s public programs and expenditures, partly because of lack of sufficient buy-in from concerned line departments. _x000a_5.2 Factors generally subject to government control:_x000a_In UP there were frequent changes of senior staff at both the PCU (4 of the 8 Project Coordinators who oversaw implementation of this project served for less than two months each) and the line departments implementing the project. This significantly delayed implementation, especially in the early stages when_x000a_pro-active leadership was required to implement agreed procurement and training plans and, in line with the flexible design approach of the project, adapt procedures to achieve more effective community participation and demand orientation. "/>
    <s v="http://www.worldbank.org/projects/search?lang=en&amp;status_exact=Active^Closed&amp;prodline_exact=GU^PE&amp;mjsectorcode_exact=AX"/>
    <m/>
    <m/>
  </r>
  <r>
    <s v="India - Gujarat Dairy Cluster"/>
    <s v="."/>
    <s v="."/>
    <s v="N/A"/>
    <n v="1"/>
    <s v="Amul Dairy Cooperative "/>
    <s v="India "/>
    <s v="ASO"/>
    <n v="1947"/>
    <s v="Pre-1960"/>
    <s v="Cooperative"/>
    <s v="Dairy"/>
    <n v="0"/>
    <n v="0"/>
    <n v="0"/>
    <n v="0"/>
    <n v="0"/>
    <n v="0"/>
    <n v="0"/>
    <n v="0"/>
    <n v="0"/>
    <n v="0"/>
    <n v="0"/>
    <n v="0"/>
    <n v="0"/>
    <n v="0"/>
    <n v="0"/>
    <n v="0"/>
    <n v="1"/>
    <n v="0"/>
    <n v="0"/>
    <n v="1"/>
    <n v="0"/>
    <n v="0"/>
    <n v="0"/>
    <n v="0"/>
    <n v="0"/>
    <n v="0"/>
    <n v="0"/>
    <n v="0"/>
    <n v="0"/>
    <n v="0"/>
    <n v="0"/>
    <n v="1"/>
    <s v="."/>
    <s v="."/>
    <s v="."/>
    <s v="."/>
    <s v="."/>
    <s v="."/>
    <n v="0"/>
    <s v="No Evidence"/>
    <s v="No Evidence"/>
    <n v="0"/>
    <s v="No Evidence"/>
    <s v="No Evidence"/>
    <n v="0"/>
    <s v="No Evidence"/>
    <n v="0"/>
    <s v="No Evidence"/>
    <m/>
    <m/>
    <m/>
  </r>
  <r>
    <s v="India - Maharashtra Grape Cluster"/>
    <s v="Maharashtra State Grape Growers’ Association (MRDBS)"/>
    <s v="Local Organization"/>
    <s v="N/A"/>
    <n v="1"/>
    <s v="Maharastha State Agricultural Marketing Board (MSAMB); National Cooperative Development Corporation (NCDC); National Horticultural Board"/>
    <s v="India"/>
    <s v="ASO"/>
    <n v="1962"/>
    <s v="1960s"/>
    <s v="Agribusiness Development Cluster"/>
    <s v="Grapes (Table &amp; wine) "/>
    <n v="0"/>
    <n v="0"/>
    <n v="0"/>
    <n v="0"/>
    <n v="0"/>
    <n v="0"/>
    <n v="0"/>
    <n v="0"/>
    <n v="1"/>
    <n v="0"/>
    <n v="1"/>
    <n v="0"/>
    <n v="0"/>
    <n v="0"/>
    <n v="0"/>
    <n v="0"/>
    <n v="0"/>
    <n v="0"/>
    <n v="0"/>
    <n v="0"/>
    <n v="0"/>
    <n v="0"/>
    <n v="0"/>
    <n v="0"/>
    <n v="0"/>
    <n v="0"/>
    <n v="0"/>
    <n v="0"/>
    <n v="0"/>
    <n v="0"/>
    <n v="0"/>
    <n v="1"/>
    <s v="."/>
    <n v="86000"/>
    <n v="38739"/>
    <n v="2.2199850280079505"/>
    <s v="89.3 million"/>
    <n v="2012"/>
    <n v="1"/>
    <s v="Positive"/>
    <s v="Increased revenues &amp; operating profits for Mahagrapes farmers (see smallholder impact). Expanded export levels of Indian grapes. "/>
    <n v="1"/>
    <s v="Positive"/>
    <s v="Average operating profit per acre for Mahagrapes small farmers was 135 thousand rupees/year versus 78 thousand rupees per year for non-Mahagrapes small farmers. Access to infrastructure at the village level was better on average for Mahagrapes farmers than non. p.1880. Mahagrapes farmers also earn higher revenue per acre of grape land and have higher yields. (Roy &amp; Thorat) Bulk buying of inputs (GLOBALGAP-approved biofertilizers, for example) that save smallerholders money. (Galvez-Nogalez)"/>
    <n v="1"/>
    <s v="Provides farmers with a platform for collective bargaining, economies of scale with branding &amp; information, and for small farmers, access to the world market. Successful in part b/c of quality norms that farmers must comply with. Policy - takes special advantage of the 1984 cooperative laws of the state. Primary source of of revenue is membership equity.  Rejection rates are now less than 1% in 2001 thanks to dedicated quality improvements  (Roy &amp; Thorat)"/>
    <n v="1"/>
    <s v="Many cooperatives left Mahagrapes early when rejection rates hit 80%, though this problem is largely solved now. Galvez Nogalez mention concerns about preserving unit price and thus, profitability."/>
    <s v="Galvez-Nogales, 2010"/>
    <s v="Hall et al., 2001, Naik, 2006; Roy &amp; Thorat, 2008"/>
    <s v="http://apeda.gov.in/agriexchange/market%20profile/MOA/Product/GRAPES.pdf"/>
  </r>
  <r>
    <s v="India - Pune Food Processing Cluster"/>
    <s v="UNIDO "/>
    <s v="National Government"/>
    <s v="N/A"/>
    <n v="0"/>
    <s v="Ministry of Food Processing (MFPI)"/>
    <s v="India"/>
    <s v="ASO"/>
    <n v="1988"/>
    <s v="1980s"/>
    <s v="Agribusiness Development Cluster"/>
    <s v="Food Processing"/>
    <n v="0"/>
    <n v="0"/>
    <n v="0"/>
    <n v="0"/>
    <n v="0"/>
    <n v="0"/>
    <n v="0"/>
    <n v="0"/>
    <n v="1"/>
    <n v="0"/>
    <n v="0"/>
    <n v="0"/>
    <n v="0"/>
    <n v="0"/>
    <n v="0"/>
    <n v="0"/>
    <n v="0"/>
    <n v="0"/>
    <n v="0"/>
    <n v="0"/>
    <n v="0"/>
    <n v="0"/>
    <n v="0"/>
    <n v="0"/>
    <n v="0"/>
    <n v="0"/>
    <n v="0"/>
    <n v="0"/>
    <n v="0"/>
    <n v="0"/>
    <n v="0"/>
    <n v="1"/>
    <s v="."/>
    <s v="."/>
    <s v="."/>
    <s v="."/>
    <s v="."/>
    <s v="."/>
    <n v="1"/>
    <s v="Positive"/>
    <s v="The food processing sector has grown 7% annually - though not for PUNE specifically (FAO, 2006c)"/>
    <n v="0"/>
    <s v="No Evidence"/>
    <s v="No Evidence"/>
    <n v="1"/>
    <s v="Food processing infrastructure that is capital intensive, like cold stores, warehouses, quality control labs, etc. help SME's access the resources they need (FAO, 2006c)"/>
    <n v="1"/>
    <s v="Inadequate refrigeration facilities required for storage, high cost of raw materials due to low yields &amp; variation of quality, inadequate transport &amp; distribution systems, limited availability &amp; high cost of packaging equipment, outdated technology &amp; inability to keep pace with it; access to information (FAO, 2006c)"/>
    <s v="Galvez-Nogales, 2010"/>
    <s v="UNIDO 2001; FAO, 2006c"/>
    <s v="http://www.unido.org/fileadmin/user_media/Services/PSD/Clusters_and_Networks/publications/sme_brochure_EN.pdf"/>
  </r>
  <r>
    <s v="Indonesia - Maluku Regional Development Project"/>
    <s v="World Bank"/>
    <s v="World Bank"/>
    <s v="P037095"/>
    <n v="0"/>
    <s v="."/>
    <s v="Indonesia"/>
    <s v="ASO"/>
    <n v="1998"/>
    <s v="1990s"/>
    <s v="Agribusiness Development Cluster"/>
    <s v="General Agriculture and Other"/>
    <n v="0"/>
    <n v="0"/>
    <n v="0"/>
    <n v="0"/>
    <n v="0"/>
    <n v="0"/>
    <n v="0"/>
    <n v="0"/>
    <n v="0"/>
    <n v="0"/>
    <n v="0"/>
    <n v="0"/>
    <n v="0"/>
    <n v="0"/>
    <n v="0"/>
    <n v="0"/>
    <n v="0"/>
    <n v="0"/>
    <n v="0"/>
    <n v="0"/>
    <n v="0"/>
    <n v="0"/>
    <n v="0"/>
    <n v="0"/>
    <n v="0"/>
    <n v="0"/>
    <n v="0"/>
    <n v="0"/>
    <n v="0"/>
    <n v="0"/>
    <n v="0"/>
    <n v="0"/>
    <n v="16.3"/>
    <s v="."/>
    <s v="."/>
    <s v="."/>
    <s v="."/>
    <s v="."/>
    <n v="0"/>
    <s v="No Evidence"/>
    <s v="No Evidence"/>
    <n v="0"/>
    <s v="No Evidence"/>
    <s v="No Evidence"/>
    <n v="0"/>
    <s v="No Evidence"/>
    <n v="0"/>
    <s v="No Evidence"/>
    <s v="http://www.worldbank.org/projects/search?lang=en&amp;status_exact=Active^Closed&amp;prodline_exact=GU^PE&amp;mjsectorcode_exact=AX"/>
    <m/>
    <m/>
  </r>
  <r>
    <s v="Jamaica - Sugar Industry"/>
    <s v="World Bank"/>
    <s v="World Bank"/>
    <s v="N/A"/>
    <n v="1"/>
    <s v="Sugar Industry Authority"/>
    <s v="Jamaica"/>
    <s v="LAC"/>
    <n v="1987"/>
    <s v="1980s"/>
    <s v="Agribusiness Development Cluster"/>
    <s v="Sugar"/>
    <n v="1"/>
    <n v="0"/>
    <n v="0"/>
    <n v="0"/>
    <n v="0"/>
    <n v="1"/>
    <n v="0"/>
    <n v="0"/>
    <n v="0"/>
    <n v="0"/>
    <n v="0"/>
    <n v="0"/>
    <n v="0"/>
    <n v="0"/>
    <n v="0"/>
    <n v="0"/>
    <n v="0"/>
    <n v="0"/>
    <n v="0"/>
    <n v="0"/>
    <n v="0"/>
    <n v="0"/>
    <n v="0"/>
    <n v="0"/>
    <n v="0"/>
    <n v="0"/>
    <n v="0"/>
    <n v="0"/>
    <n v="0"/>
    <n v="0"/>
    <n v="0"/>
    <n v="0"/>
    <n v="34"/>
    <n v="27595"/>
    <n v="38000"/>
    <n v="0.72618421052631577"/>
    <s v="74.5 million/year"/>
    <n v="2010"/>
    <n v="0"/>
    <s v="No Evidence"/>
    <s v="No Evidence"/>
    <n v="0"/>
    <s v="No Evidence"/>
    <s v="Smallholders are not the primary beneficiaries of this project"/>
    <n v="1"/>
    <s v="No Evidence"/>
    <n v="1"/>
    <s v="Restructuring Public Enterprises was found to be ineffective, reccomended sale. "/>
    <s v="http://www.worldbank.org/projects/search?lang=en&amp;status_exact=Active^Closed&amp;prodline_exact=GU^PE&amp;mjsectorcode_exact=AX"/>
    <s v="ICR"/>
    <m/>
  </r>
  <r>
    <s v="Kenya - Agriculture Sector Adjustment Credit Project "/>
    <s v="World Bank"/>
    <s v="World Bank"/>
    <s v="P001326"/>
    <n v="0"/>
    <s v="."/>
    <s v="Kenya"/>
    <s v="SSA"/>
    <n v="1991"/>
    <s v="1990s"/>
    <s v="Agribusiness Development Cluster"/>
    <s v="Maize"/>
    <n v="0"/>
    <n v="0"/>
    <n v="0"/>
    <n v="0"/>
    <n v="0"/>
    <n v="0"/>
    <n v="0"/>
    <n v="0"/>
    <n v="0"/>
    <n v="0"/>
    <n v="0"/>
    <n v="0"/>
    <n v="0"/>
    <n v="0"/>
    <n v="0"/>
    <n v="0"/>
    <n v="0"/>
    <n v="0"/>
    <n v="0"/>
    <n v="0"/>
    <n v="0"/>
    <n v="1"/>
    <n v="1"/>
    <n v="0"/>
    <n v="0"/>
    <n v="0"/>
    <n v="0"/>
    <n v="0"/>
    <n v="0"/>
    <n v="0"/>
    <n v="0"/>
    <n v="1"/>
    <n v="75"/>
    <s v="."/>
    <s v="."/>
    <s v="."/>
    <s v="."/>
    <s v="."/>
    <n v="0"/>
    <s v="No Evidence"/>
    <s v="N/A"/>
    <n v="1"/>
    <s v="Mixed"/>
    <s v="The short-term impact on smallholder farmers has been mixed with farmgate prices reflecting the size_x000a_of the harvest dictated by rainfall. However, farmers selling to private traders have unambiguously been_x000a_able to receive prompt payment which was not the case with respect to deliveries made to NCPB. Over the_x000a_long-term, as smallholders gain increasing confidence in the market to supply their domestic maize_x000a_requirements they will likely substitute higher income eaning crops for maize."/>
    <n v="1"/>
    <s v="Maize movement controls to be relaxed further to permit transportation of 2/91 Decernber 1993 up to 8 tons (90 bags) of maize without a permit; a date during 1992 for removing all controls on domestic maize movement to be agreed with IDA"/>
    <n v="0"/>
    <s v="No Evidence"/>
    <s v="http://www.worldbank.org/projects/search?lang=en&amp;status_exact=Active^Closed&amp;prodline_exact=GU^PE&amp;mjsectorcode_exact=AX"/>
    <m/>
    <s v="http://www.worldbank.org/projects/P001326/agriculture-sector-adjustment-credit-project-02?lang=en"/>
  </r>
  <r>
    <s v="Kenya - Coffee Cluster"/>
    <s v="."/>
    <s v="."/>
    <s v="N/A"/>
    <n v="1"/>
    <s v="Coffee Research Foundation, Ministry of Agriculture, research universities, farmer cooperatives"/>
    <s v="Kenya"/>
    <s v="SSA"/>
    <n v="1944"/>
    <s v="Pre-1960"/>
    <s v="Agribusiness Development Cluster"/>
    <s v="Coffee"/>
    <n v="1"/>
    <n v="0"/>
    <n v="1"/>
    <n v="0"/>
    <n v="0"/>
    <n v="0"/>
    <n v="0"/>
    <n v="0"/>
    <n v="0"/>
    <n v="0"/>
    <n v="0"/>
    <n v="0"/>
    <n v="0"/>
    <n v="0"/>
    <n v="0"/>
    <n v="0"/>
    <n v="0"/>
    <n v="0"/>
    <n v="0"/>
    <n v="0"/>
    <n v="0"/>
    <n v="0"/>
    <n v="0"/>
    <n v="0"/>
    <n v="0"/>
    <n v="0"/>
    <n v="0"/>
    <n v="0"/>
    <n v="0"/>
    <n v="0"/>
    <n v="0"/>
    <n v="1"/>
    <s v="."/>
    <n v="162000"/>
    <n v="700000"/>
    <n v="0.23142857142857143"/>
    <s v="9,563.7 million Ksh"/>
    <n v="2009"/>
    <n v="1"/>
    <s v="Negative"/>
    <s v="The performance of the cluster has been steadily declining in terms of both output and quality since its peak in 1987. Exports fell from 2.1 million to 0.9 million bags between 1987 and 2007 and world market share has declined from 3.1% in 1986 to 0.6% in 2006_x000a_The marketed production of coffee in 2009 was valued at Ksh 9,563.7 million"/>
    <n v="1"/>
    <s v="Negative"/>
    <s v="Declines in production volume have been driven, in part, by declining crop yields as farmers stopped investing in fertilizers. Yields fell from 892 kilogram/hectare in 1980 to 284 kilogram/hectare in 2006_x000a_At the export stage, four companies control 40 percent of exports. This is reflected in the share of the final retail price that goes to the coffee growers. In 1975 they captured 30 percent, in 2000 they captured only 10 percent"/>
    <n v="0"/>
    <s v="No Evidence"/>
    <n v="1"/>
    <s v="The privatization of the industry was meant to increase the rivalry among domestic players but high levels of corruption, weak management capacity at multiple levels of the value chain, and a complex market structure have limited the effectiveness of reform. (from Condliffe 2008)_x000a_In 1937 the Kenya Planters Co-operative Union (KPCU) was set up to represent the interests of small farmers. However, upon purchasing the Nairobi Curing Company in 1941 it took on a dual status as a private company and a non-profit union. This dual status has raised conflict of interest questions (from Galvez Nogales 2010)_x000a_The strength of its factor conditions has eroded over time due to underinvestment in basic infrastructure, poor knowledge transfer and the underdevelopment of financial institutions. Furthermore, the context for rivalry, characterized by heavy government intervention, a complex market structure (particularly for small growers), high levels of corruption, and mismanagement in the face of liberalization has limited competition and led to declining profitability in the cluster. (condliffe 2008)_x000a_Corruption pervades the Kenyan economy, and hurts the overall business environment. Kenya is ranked 150th out of 179 countries in the Corruption Perceptions Index (Condliffe 2008)_x000a_Poor infrastructure, a high cost of doing business, security issues, unfavorable labor conditions, and a weak legal environment have contributed to this low level of FDI."/>
    <s v="Galvez-Nogales, 2010"/>
    <s v="Condliffe et al., 2008; Muturi 2014; Monroy et al 2013"/>
    <s v="2 urls: http://www.kalro.org/Coffee_Research_Institute; http://www.kenyarep-jp.com/business/industry/coffee_index_e.html"/>
  </r>
  <r>
    <s v="Kenya - Cotton Processing and Marketing Project"/>
    <s v="World Bank"/>
    <s v="World Bank"/>
    <s v="P001280"/>
    <n v="1"/>
    <s v="Cotton Board"/>
    <s v="Kenya"/>
    <s v="SSA"/>
    <n v="1982"/>
    <s v="1980s"/>
    <s v="Agribusiness Development Cluster"/>
    <s v="Cotton"/>
    <n v="1"/>
    <n v="0"/>
    <n v="0"/>
    <n v="1"/>
    <n v="0"/>
    <n v="0"/>
    <n v="0"/>
    <n v="0"/>
    <n v="0"/>
    <n v="0"/>
    <n v="0"/>
    <n v="0"/>
    <n v="0"/>
    <n v="0"/>
    <n v="0"/>
    <n v="0"/>
    <n v="0"/>
    <n v="0"/>
    <n v="0"/>
    <n v="0"/>
    <n v="0"/>
    <n v="0"/>
    <n v="0"/>
    <n v="0"/>
    <n v="0"/>
    <n v="0"/>
    <n v="0"/>
    <n v="0"/>
    <n v="0"/>
    <n v="0"/>
    <n v="0"/>
    <n v="0"/>
    <n v="22"/>
    <s v="."/>
    <s v="."/>
    <s v="."/>
    <s v="."/>
    <s v="."/>
    <n v="0"/>
    <s v="No Evidence"/>
    <s v="N/A"/>
    <n v="0"/>
    <s v="No Evidence"/>
    <s v="No Evidence"/>
    <n v="1"/>
    <s v="The Government has put great emphasis on achieving self-sufficiency in cotton production since 1975, when it established the CDP (para. 1.01). During the past four years, the CDP has concentrated on increasing incentives to cultivate cotton and on removing production constraints. Key elements in this strategy have included: (a) raising producer prices by 80% between 1975 and 1979; (b) supplying seed for_x000a_planting free of charge; and (c) providing tractor plowing and pesticides to cotton producers on interest-free credit (para 2.09 and 2.14). Under the stimulus of these policies, cotton production doubled between 1975 and 1979."/>
    <n v="1"/>
    <s v="the continued delay in defining a national land use policy has seriously impeded the achievement of project objectives, whether one looks at operations in the smallholder, livestock, forestry, or large-farm sectors. The Government's price policy has posed problems for the production of a number of food and' cash crops and has undermined the financial viability of marketing operations undertaken by parastatal boards. In addition, the general financial difficulties which the Government has experienced during the past few years have affected project operations across the board and in some cases have seriously retarded project start-up. "/>
    <s v="http://www.worldbank.org/projects/P001280/cotton-processing-marketing-project?lang=en"/>
    <m/>
    <s v="http://www.worldbank.org/projects/P001280/cotton-processing-marketing-project?lang=en"/>
  </r>
  <r>
    <s v="Kenya - Lake Naivasha Cut Flower Cluster"/>
    <s v="Fresh Produce Exporters Association"/>
    <s v="Local Organization"/>
    <s v="N/A"/>
    <n v="1"/>
    <s v="Kenya Flower Council"/>
    <s v="Kenya"/>
    <s v="SSA"/>
    <n v="1980"/>
    <s v="1980s"/>
    <s v="Agribusiness Development Cluster"/>
    <s v="Cut Flowers"/>
    <n v="0"/>
    <n v="0"/>
    <n v="0"/>
    <n v="0"/>
    <n v="0"/>
    <n v="0"/>
    <n v="0"/>
    <n v="0"/>
    <n v="1"/>
    <n v="0"/>
    <n v="0"/>
    <n v="0"/>
    <n v="0"/>
    <n v="0"/>
    <n v="1"/>
    <n v="0"/>
    <n v="0"/>
    <n v="0"/>
    <n v="0"/>
    <n v="0"/>
    <n v="0"/>
    <n v="0"/>
    <n v="0"/>
    <n v="0"/>
    <n v="0"/>
    <n v="0"/>
    <n v="0"/>
    <n v="0"/>
    <n v="0"/>
    <n v="0"/>
    <n v="0"/>
    <n v="1"/>
    <s v="."/>
    <n v="2000"/>
    <m/>
    <s v="."/>
    <s v="18,719 million Ksh"/>
    <n v="2004"/>
    <n v="0"/>
    <s v="No Evidence"/>
    <s v="No Evidence"/>
    <n v="0"/>
    <s v="No Evidence"/>
    <s v="No Evidence"/>
    <n v="1"/>
    <s v="No Evidence"/>
    <n v="0"/>
    <s v="No Evidence"/>
    <s v="Galvez-Nogales, 2010"/>
    <s v="Bolo, 2006. "/>
    <m/>
  </r>
  <r>
    <s v="Kenya - Tea Development Agency"/>
    <s v="."/>
    <s v="."/>
    <s v="N/A"/>
    <n v="1"/>
    <s v="Tea Board of Kenya, farmer cooperatives"/>
    <s v="Kenya"/>
    <s v="SSA"/>
    <n v="1960"/>
    <s v="1960s"/>
    <s v="Agribusiness Development Cluster"/>
    <s v="Tea"/>
    <n v="1"/>
    <n v="0"/>
    <n v="1"/>
    <n v="0"/>
    <n v="0"/>
    <n v="0"/>
    <n v="0"/>
    <n v="0"/>
    <n v="0"/>
    <n v="0"/>
    <n v="0"/>
    <n v="0"/>
    <n v="0"/>
    <n v="0"/>
    <n v="0"/>
    <n v="0"/>
    <n v="0"/>
    <n v="0"/>
    <n v="0"/>
    <n v="0"/>
    <n v="0"/>
    <n v="0"/>
    <n v="0"/>
    <n v="0"/>
    <n v="0"/>
    <n v="0"/>
    <n v="0"/>
    <n v="0"/>
    <n v="0"/>
    <n v="0"/>
    <n v="0"/>
    <n v="1"/>
    <s v="."/>
    <n v="100000"/>
    <n v="565000"/>
    <n v="0.17699115044247787"/>
    <s v="52,970 billion Ksh (gross revenue)"/>
    <n v="2014"/>
    <n v="1"/>
    <s v="Positive"/>
    <s v="Total production of green leaf increased in 2014 to 1.124 billion kilograms_x000a_Sustainable practices have enabled farmers to in¬crease yields by 36% on average and receive premiums from buyers of Rainforest Alliance certified teas (IFC)_x000a_Total payments increased from 2006 to 2013 (Financial Statement)"/>
    <n v="1"/>
    <s v="Positive"/>
    <s v="Total payment (initial monthly pay and 2nd payment) to the growers is Ksh 35.54 billion at an average rate of Ksh 31.61 per Kg/green leaf (from KTDA Financial Statement)_x000a_Sustainable practices have enabled farmers to in¬crease yields by 36% on average and receive premiums from buyers of Rainforest Alliance certified teas (IFC)_x000a_Average net return to a KTDA farmer is 75- 80%; KTDA tea fetches prices 12% above the average price of tea sold at the world renowned Mombasa auction (IFC)_x000a_In June 2000, the KTDA became a private enterprise, wholly owned by smallholder tea farmers through their respective factory companies (Ochieng 2010)"/>
    <n v="1"/>
    <s v="The Kenyan government has decided to give all the tea factories Export Processing Zone (EPZ) status. This will assure the factories constant electrical power and lower tariffs. This will go a long way in reducing costs of production. The Kenyan government intends to negotiate a free trade agreement with Pakistan. This move will secure that market since in the event of a peace treaty between India and Pakistan there is a possibility of Pakistan preferring to import tea from its neighbor."/>
    <n v="1"/>
    <s v="The VAT may hinder consumption; there is a lack of credit facilities for small scale growers; poor infrastructure, unreliable electricity"/>
    <s v="World Bank 2012"/>
    <s v="Gesimba et al 2005; Ochieng 2010; http://www.ifc.org/wps/wcm/connect/f097d4004ff4df23a8c0ff23ff966f85/FT-Award-Shortlist_KTDA.pdf?MOD=AJPERES; http://www.ktdateas.com/pdfdocuments/KTDA%20-%20BONUS%20PAYMENT%202014%20final.pdf"/>
    <s v="http://www.ktdateas.com/"/>
  </r>
  <r>
    <s v="Madagascar - Integrated Growth Poles and Corridor Project"/>
    <s v="World Bank"/>
    <s v="World Bank"/>
    <s v="P113971"/>
    <n v="0"/>
    <s v="."/>
    <s v="Madagascar"/>
    <s v="SSA"/>
    <n v="2014"/>
    <s v="2010s"/>
    <s v="Agribusiness Development Cluster"/>
    <s v="Cotton, Dried Beans, Cocoa"/>
    <n v="1"/>
    <n v="1"/>
    <n v="0"/>
    <n v="1"/>
    <n v="0"/>
    <n v="0"/>
    <n v="0"/>
    <n v="0"/>
    <n v="0"/>
    <n v="0"/>
    <n v="0"/>
    <n v="0"/>
    <n v="0"/>
    <n v="0"/>
    <n v="0"/>
    <n v="0"/>
    <n v="0"/>
    <n v="0"/>
    <n v="0"/>
    <n v="0"/>
    <n v="0"/>
    <n v="0"/>
    <n v="0"/>
    <n v="0"/>
    <n v="0"/>
    <n v="1"/>
    <n v="1"/>
    <n v="0"/>
    <n v="0"/>
    <n v="0"/>
    <n v="0"/>
    <n v="1"/>
    <n v="50"/>
    <s v="50,000 (cotton), 23,000 (cocoa)"/>
    <n v="68500"/>
    <n v="1.0656934306569343"/>
    <s v="."/>
    <s v="."/>
    <n v="0"/>
    <s v="No Evidence"/>
    <s v="N/A"/>
    <n v="0"/>
    <s v="No Evidence"/>
    <s v="No Evidence"/>
    <n v="0"/>
    <s v="No Evidence"/>
    <n v="0"/>
    <s v="No Evidence"/>
    <s v="http://www.worldbank.org/projects/search?lang=en&amp;status_exact=Active^Closed&amp;prodline_exact=GU^PE&amp;mjsectorcode_exact=AX"/>
    <m/>
    <s v="http://www.worldbank.org/projects/P113971?lang=en"/>
  </r>
  <r>
    <s v="Malawi - Agricultural Sector Adjustment Program Project"/>
    <s v="World Bank"/>
    <s v="World Bank"/>
    <s v="P001659"/>
    <n v="0"/>
    <s v="."/>
    <s v="Malawi"/>
    <s v="SSA"/>
    <n v="1990"/>
    <s v="1990s"/>
    <s v="Agribusiness Development Cluster"/>
    <s v="Maize, Tobacco"/>
    <n v="1"/>
    <n v="0"/>
    <n v="0"/>
    <n v="0"/>
    <n v="0"/>
    <n v="0"/>
    <n v="0"/>
    <n v="1"/>
    <n v="0"/>
    <n v="0"/>
    <n v="0"/>
    <n v="0"/>
    <n v="0"/>
    <n v="0"/>
    <n v="0"/>
    <n v="0"/>
    <n v="0"/>
    <n v="0"/>
    <n v="0"/>
    <n v="0"/>
    <n v="0"/>
    <n v="1"/>
    <n v="1"/>
    <n v="0"/>
    <n v="0"/>
    <n v="0"/>
    <n v="0"/>
    <n v="0"/>
    <n v="0"/>
    <n v="0"/>
    <n v="0"/>
    <n v="1"/>
    <n v="70"/>
    <s v="."/>
    <n v="5000"/>
    <s v="."/>
    <s v="31.6 million MK (value of production of burley tobacco)"/>
    <s v="1992/1993"/>
    <n v="1"/>
    <s v="Positive"/>
    <s v="31.6 MK million (value ofproduction of burley tobacco). rough estimates indicate that total gross revenue going to smallholder burley producers in 1992/93 was around MK 21.0 million. This implies a gross return to individual farmers of about MK 700 to MK 750 for an average quota of 240 kg (Annex 2, Table 8). A rural minimum wage in the same year amounted to about MK 500."/>
    <n v="1"/>
    <s v="Positive"/>
    <s v="rough estimates indicate that total gross revenue going to smallholder burley producers in 1992/93 was around MK 21.0 million. This implies a gross return to individual farmers of about MK 700 to MK 750 for an average quota of 240 kg (Annex 2, Table 8). A rural minimum wage in the same year amounted to about MK 500._x000a_"/>
    <n v="1"/>
    <s v="Exchange rate devaluation, import liberalization, export promotion, tax reform, fertilizer subsidies... The stabilization measures implemented in 1990 appear to have contributed to improvements in 1991 in terms of increased GDP, agricultural (and smallholder) production, and exports. (Implementation Report)"/>
    <n v="0"/>
    <s v="No Evidence"/>
    <s v="http://www.worldbank.org/projects/search?lang=en&amp;status_exact=Active^Closed&amp;prodline_exact=GU^PE&amp;mjsectorcode_exact=AX"/>
    <m/>
    <s v="http://www.worldbank.org/projects/P001659/agricultural-sector-adjustment-program-project?lang=en&amp;tab=overview"/>
  </r>
  <r>
    <s v="Mali - Agricultural Competitiveness and Diversification Project"/>
    <s v="World Bank"/>
    <s v="World Bank"/>
    <s v="P081704"/>
    <n v="0"/>
    <s v="Government of Mali"/>
    <s v="Mali"/>
    <s v="SSA"/>
    <n v="2005"/>
    <s v="2000s"/>
    <s v="Agribusiness Development Cluster"/>
    <s v="Cotton, Fruit, Rice"/>
    <n v="1"/>
    <n v="0"/>
    <n v="0"/>
    <n v="1"/>
    <n v="0"/>
    <n v="0"/>
    <n v="0"/>
    <n v="0"/>
    <n v="1"/>
    <n v="0"/>
    <n v="0"/>
    <n v="1"/>
    <n v="0"/>
    <n v="0"/>
    <n v="0"/>
    <n v="0"/>
    <n v="0"/>
    <n v="0"/>
    <n v="0"/>
    <n v="0"/>
    <n v="0"/>
    <n v="1"/>
    <n v="0"/>
    <n v="1"/>
    <n v="0"/>
    <n v="0"/>
    <n v="0"/>
    <n v="0"/>
    <n v="0"/>
    <n v="0"/>
    <n v="0"/>
    <n v="2"/>
    <n v="46.4"/>
    <s v="."/>
    <s v="."/>
    <s v="."/>
    <s v="."/>
    <s v="."/>
    <n v="1"/>
    <s v="Positive"/>
    <s v="104% increase of volume of produce marketed by the supported supply chains (mango, shallot, patatoe), 71% increase in value of produce marketed by the supply chains"/>
    <n v="0"/>
    <s v="No Evidence"/>
    <s v="No Evidence"/>
    <n v="1"/>
    <s v="Roads rehabilitated; commercialization infrastructure implemented and facilities built"/>
    <n v="0"/>
    <s v="No Evidence"/>
    <s v="http://www.worldbank.org/projects/search?lang=en&amp;status_exact=Active^Closed&amp;prodline_exact=GU^PE&amp;mjsectorcode_exact=AX"/>
    <m/>
    <s v="http://www.worldbank.org/projects/P081704/agricultural-competitiveness-diversification-project?lang=en"/>
  </r>
  <r>
    <s v="Mali - Agricultural Sector Project"/>
    <s v="World Bank"/>
    <s v="World Bank"/>
    <s v="P001744"/>
    <n v="0"/>
    <s v="."/>
    <s v="Mali"/>
    <s v="SSA"/>
    <n v="1990"/>
    <s v="1990s"/>
    <s v="Agribusiness Development Cluster"/>
    <s v="Cotton, Cereals"/>
    <n v="1"/>
    <n v="0"/>
    <n v="0"/>
    <n v="1"/>
    <n v="0"/>
    <n v="0"/>
    <n v="0"/>
    <n v="0"/>
    <n v="0"/>
    <n v="0"/>
    <n v="0"/>
    <n v="0"/>
    <n v="0"/>
    <n v="0"/>
    <n v="0"/>
    <n v="0"/>
    <n v="0"/>
    <n v="0"/>
    <n v="0"/>
    <n v="0"/>
    <n v="0"/>
    <n v="1"/>
    <n v="0"/>
    <n v="0"/>
    <n v="1"/>
    <n v="0"/>
    <n v="0"/>
    <n v="0"/>
    <n v="0"/>
    <n v="0"/>
    <n v="0"/>
    <n v="1"/>
    <n v="53"/>
    <s v="2,281 (cereals), 282 (cotton)"/>
    <s v="."/>
    <s v="."/>
    <s v="."/>
    <s v="."/>
    <n v="1"/>
    <s v="Positive"/>
    <s v="The project largely achieved its major objectives of transforming the cotton sector into a highly productive sector; completing the liberalization of the cereal sector, which has contributed to Mali's virtual self-sufficiency in cereal production; and raising incomes of farmers in Southern Mali."/>
    <n v="1"/>
    <s v="Mixed"/>
    <s v="The overall outcome of the project is satisfactory. The project largely achieved its major objectives of transforming the cotton sector into a highly productive sector; completing the liberalization of the cereal sector, which has contributed to Mali's virtual self-sufficiency in cereal production; and raising incomes of farmers in Southern Mali. However, more poverty reduction could have been achieved through better remuneration to cotton farmers. At project completion, the ERR was re-estimated at 31 percent, compared to 28 percent at appraisal."/>
    <n v="1"/>
    <s v="Cotton Policy reforms (elimination of cotton export taxes, producer pricing mechanism linked to international prices, institutional reforms); price and export liberalization for coarse grains; restructuring of Rural Development Organizations through reduction in number ODRs, streamlining functions, privatizing selected ODRs"/>
    <n v="1"/>
    <s v=" more poverty reduction could have been achieved through better remuneration to cotton farmers."/>
    <s v="http://www.worldbank.org/projects/search?lang=en&amp;status_exact=Active^Closed&amp;prodline_exact=GU^PE&amp;mjsectorcode_exact=AX"/>
    <m/>
    <s v="http://www.worldbank.org/projects/P001744/agricultural-sector-project?lang=en&amp;tab=overview"/>
  </r>
  <r>
    <s v="Mali, Burkina Faso - Liptako-Gourma Integrated Development Cluster"/>
    <s v="World Bank, AfDB"/>
    <s v="World Bank"/>
    <s v="N/A"/>
    <n v="1"/>
    <s v="Liptako-Gourma Authority"/>
    <s v="Mali, Burkina Faso, Niger"/>
    <s v="SSA"/>
    <n v="2004"/>
    <s v="2000s"/>
    <s v="Other"/>
    <s v="General Agriculture and Other"/>
    <n v="0"/>
    <n v="0"/>
    <n v="0"/>
    <n v="0"/>
    <n v="0"/>
    <n v="0"/>
    <n v="0"/>
    <n v="0"/>
    <n v="0"/>
    <n v="0"/>
    <n v="0"/>
    <n v="0"/>
    <n v="0"/>
    <n v="0"/>
    <n v="0"/>
    <n v="0"/>
    <n v="0"/>
    <n v="0"/>
    <n v="0"/>
    <n v="0"/>
    <n v="0"/>
    <n v="0"/>
    <n v="0"/>
    <n v="0"/>
    <n v="0"/>
    <n v="0"/>
    <n v="0"/>
    <n v="0"/>
    <n v="0"/>
    <n v="0"/>
    <n v="0"/>
    <n v="0"/>
    <s v="."/>
    <s v="."/>
    <s v="."/>
    <s v="."/>
    <s v="."/>
    <s v="."/>
    <n v="0"/>
    <s v="No Evidence"/>
    <s v="No Evidence"/>
    <n v="0"/>
    <s v="No Evidence"/>
    <s v="No Evidence"/>
    <n v="1"/>
    <s v="No Evidence"/>
    <n v="0"/>
    <s v="No Evidence"/>
    <s v="P000010 Project Documentation "/>
    <m/>
    <m/>
  </r>
  <r>
    <s v="Mexico - Colima Lemon Cluster"/>
    <s v="."/>
    <s v="."/>
    <s v="N/A"/>
    <n v="0"/>
    <s v="."/>
    <s v="Mexico"/>
    <s v="LAC"/>
    <s v="."/>
    <s v="."/>
    <s v="Agribusiness Development Cluster"/>
    <s v="Lemon "/>
    <n v="0"/>
    <n v="0"/>
    <n v="0"/>
    <n v="0"/>
    <n v="0"/>
    <n v="0"/>
    <n v="0"/>
    <n v="0"/>
    <n v="1"/>
    <n v="0"/>
    <n v="0"/>
    <n v="1"/>
    <n v="0"/>
    <n v="0"/>
    <n v="0"/>
    <n v="0"/>
    <n v="0"/>
    <n v="0"/>
    <n v="0"/>
    <n v="0"/>
    <n v="0"/>
    <n v="0"/>
    <n v="0"/>
    <n v="0"/>
    <n v="0"/>
    <n v="0"/>
    <n v="0"/>
    <n v="0"/>
    <n v="0"/>
    <n v="0"/>
    <n v="0"/>
    <n v="1"/>
    <s v="."/>
    <n v="18000"/>
    <n v="3600"/>
    <n v="5"/>
    <s v="."/>
    <s v="."/>
    <n v="1"/>
    <s v="Positive"/>
    <s v="35% of national lemon production, 18% of lemon exports,  (Galvez-Nogalez, 2010)"/>
    <n v="1"/>
    <s v="Other"/>
    <s v="16.3% of the 3600 producers are smallholder farmers (though it does not specify the criteria for SHF. (Merchand, 2005)"/>
    <n v="1"/>
    <s v="Presence of a centralized buyer to purchase from disaggregated farmers: &quot;La presencia de una firma compradora que aglutina a pequeños proveedores como ocurre en los casos de la piña y del limón (al igual que en los casos del melón y la frambuesa), o la existencia de apoyos públicos condicionados a la participación de varias firmas, no siempre logran comportamientos colectivos sostenidos en el tiempo&quot; (Guaitapin, 2004)_x000a__x000a_No governement intervention was necessary because foreign firms brought upgrading technology when they invested: &quot;En esta situación inicial, la colaboración del Estado no era necesaria, ya que todo el paquete tecnológico había sido desarrollado previamente por las firmas extranjeras, lo que hizo que desde su origen en cada actividad ni productores ni agencias públicas tuvieran necesidad de acercarse uno al otro.&quot;  (Guaitapin, 2004)"/>
    <n v="0"/>
    <s v="No Evidence"/>
    <s v="Galvez-Nogales, 2010"/>
    <s v="Merchand, 2005"/>
    <m/>
  </r>
  <r>
    <s v="Mexico - Michoacan Avacado Cluster"/>
    <s v="."/>
    <s v="."/>
    <s v="N/A"/>
    <n v="1"/>
    <s v="Michoacán Avocado Producers and Exporters Association (APEAM),"/>
    <s v="Mexico"/>
    <s v="LAC"/>
    <n v="1960"/>
    <s v="1960s"/>
    <s v="Agribusiness Development Cluster"/>
    <s v="Avocado"/>
    <n v="0"/>
    <n v="0"/>
    <n v="0"/>
    <n v="0"/>
    <n v="0"/>
    <n v="0"/>
    <n v="0"/>
    <n v="0"/>
    <n v="1"/>
    <n v="0"/>
    <n v="0"/>
    <n v="1"/>
    <n v="0"/>
    <n v="0"/>
    <n v="0"/>
    <n v="0"/>
    <n v="0"/>
    <n v="0"/>
    <n v="0"/>
    <n v="0"/>
    <n v="0"/>
    <n v="0"/>
    <n v="0"/>
    <n v="0"/>
    <n v="0"/>
    <n v="0"/>
    <n v="0"/>
    <n v="0"/>
    <n v="0"/>
    <n v="0"/>
    <n v="0"/>
    <n v="1"/>
    <s v="."/>
    <n v="65607"/>
    <n v="12000"/>
    <n v="5.4672499999999999"/>
    <n v="440"/>
    <n v="2005"/>
    <n v="0"/>
    <s v="No Evidence"/>
    <s v="No Evidence"/>
    <n v="1"/>
    <s v="Positive"/>
    <s v="92.5% Of producers are considered small (Galves-Nogales, 2011) "/>
    <n v="1"/>
    <s v="One case that deserves a special mention is the Michoacán avocado cluster, Mexico, where the_x000a_Mexican Ministry of Agriculture has empowered producers organized in regional committees_x000a_and local phytosanitary boards19 to implement and monitor their own phytosanitary policies_x000a_and programmes. The fact that these boards composed mainly by small farmers are competent_x000a_to issue phytosanitary certificates to export avocado, gives them control over the marketing_x000a_of their produce. According to Aguirre and Medina (2006) this has been possible thanks to_x000a_the high degree of organization of avocado producers and their willingness to comply with_x000a_export quality and safety standards, and the support of the public authorities. (Galvez-Nogales) _x000a__x000a_The avocado SIS in Michoacan is composed, for one part, by organizations that generate_x000a_innovations according to private resources – agro-chemical businesses, organizations for public_x000a_research – INIFAP and the Faculty of Agro-biology; and private sources – packers and processors._x000a_For another, it is incorporated by organizations which publish information of the innovations,_x000a_grouped in private sources – association such as APEAM, AALPAUM, UDECAM and COMA;_x000a_sales services – SEDAGRO, COMA, associations and the PRODUCE Foundation; and units of_x000a_agricultural production, or the avocado producers (figure 5). (Carbajal, 2008) "/>
    <n v="1"/>
    <s v="In spite of a growth of 23,000 hectares in areas cultivated between 1970_x000a_and1975, profits were low and had limited prospects of improving, due to the fact_x000a_that markets were not paying a competitive price to producers because of low_x000a_quality standards and phytosanitary restrictions. This situation had a negative_x000a_impact on the outlook and economic welfare of producers, who were affected by_x000a_a severe crisis in market prices, receiving USD 0.10 cents per kilo while_x000a_production costs stood at USD 0.40 cents2._x000a_The crisis in profitability persisted until the 1990s, which led some leading_x000a_producers to organise among themselves with the sole aim of implementing_x000a_phytosanitary controls, this in order to access local and national markets by_x000a_improving quality standards. Producers also knew that by not fulfilling such_x000a_phytosanitary requirements, the export market would remain closed to them,_x000a_along with its potential to unshackle national prices, even though the North American market had effectively closed its frontiers to Mexican avocado imports_x000a_since 1912. (Medina &amp; Aguirre, 2007) "/>
    <s v="Galvez-Nogales, 2010"/>
    <s v="Dussel, 2002; Medina &amp; Aguirre, 2007; Carbajal &amp; Hernandez, 2008; Medina &amp; Aguirre, 2011; Chain, 2010;  Peppelenbos, 2012;  Arana-Coronado et al., 2013;  Monterrey, 2007_x000a_"/>
    <s v="http://www.apeamac.com/"/>
  </r>
  <r>
    <s v="Mexico - Vera Cruz Pineapple Cluster"/>
    <s v="."/>
    <s v="."/>
    <s v="N/A"/>
    <n v="0"/>
    <s v="."/>
    <s v="Mexico"/>
    <s v="LAC"/>
    <s v="."/>
    <s v="."/>
    <s v="Agribusiness Development Cluster"/>
    <s v="Pineapple"/>
    <n v="0"/>
    <n v="0"/>
    <n v="0"/>
    <n v="0"/>
    <n v="0"/>
    <n v="0"/>
    <n v="0"/>
    <n v="0"/>
    <n v="1"/>
    <n v="0"/>
    <n v="0"/>
    <n v="1"/>
    <n v="0"/>
    <n v="0"/>
    <n v="0"/>
    <n v="0"/>
    <n v="0"/>
    <n v="0"/>
    <n v="0"/>
    <n v="0"/>
    <n v="0"/>
    <n v="0"/>
    <n v="0"/>
    <n v="0"/>
    <n v="0"/>
    <n v="0"/>
    <n v="0"/>
    <n v="0"/>
    <n v="0"/>
    <n v="0"/>
    <n v="0"/>
    <n v="1"/>
    <s v="."/>
    <s v="."/>
    <s v="."/>
    <s v="."/>
    <s v="."/>
    <s v="."/>
    <n v="0"/>
    <s v="No Evidence"/>
    <s v="No Evidence"/>
    <n v="0"/>
    <s v="No Evidence"/>
    <s v="No Evidence"/>
    <n v="0"/>
    <s v="No Evidence"/>
    <n v="0"/>
    <s v="No Evidence"/>
    <s v="Galvez-Nogales, 2010"/>
    <s v="Guaipatin, 2004"/>
    <m/>
  </r>
  <r>
    <s v="Mozambique - Agricultural Rehabilitation and Development Project"/>
    <s v="World Bank"/>
    <s v="World Bank"/>
    <s v="P001765"/>
    <n v="0"/>
    <s v="Government of Mozambique"/>
    <s v="Mozambique"/>
    <s v="SSA"/>
    <n v="1990"/>
    <s v="1990s"/>
    <s v="Agribusiness Development Cluster"/>
    <s v="Cashews, Cotton"/>
    <n v="1"/>
    <n v="0"/>
    <n v="0"/>
    <n v="1"/>
    <n v="0"/>
    <n v="0"/>
    <n v="0"/>
    <n v="0"/>
    <n v="1"/>
    <n v="0"/>
    <n v="0"/>
    <n v="0"/>
    <n v="1"/>
    <n v="0"/>
    <n v="0"/>
    <n v="0"/>
    <n v="0"/>
    <n v="0"/>
    <n v="0"/>
    <n v="0"/>
    <n v="0"/>
    <n v="0"/>
    <n v="0"/>
    <n v="0"/>
    <n v="0"/>
    <n v="0"/>
    <n v="0"/>
    <n v="0"/>
    <n v="0"/>
    <n v="0"/>
    <n v="0"/>
    <n v="1"/>
    <n v="15.4"/>
    <n v="14000"/>
    <n v="50000"/>
    <n v="0.28000000000000003"/>
    <s v="."/>
    <s v="."/>
    <n v="1"/>
    <s v="Mixed"/>
    <s v="Production of raw nuts in the project area was variable over the project period, attributable to many influences resulting both from the project itself and from extemal factors."/>
    <n v="1"/>
    <s v="Mixed"/>
    <s v="Production of raw nuts in the project area was variable over the project period, attributable to many influences resulting both from the project itself and from extemal factors."/>
    <n v="1"/>
    <s v="At the end of the project, while the marketing of cashew had not been fully liberalized, major steps had been taken by the Government in this direction. A reduced export tax on raw nuts to protect the processing industry remained (down from 26% in 1994/95 to 14% in 1996/97)."/>
    <n v="0"/>
    <s v="No Evidence"/>
    <s v="http://www.worldbank.org/projects/search?lang=en&amp;status_exact=Active^Closed&amp;prodline_exact=GU^PE&amp;mjsectorcode_exact=AX"/>
    <m/>
    <s v="http://www.worldbank.org/projects/P001765/agricultural-rehabilitation-development-project?lang=en"/>
  </r>
  <r>
    <s v="Nicaragua - Coffee Cluster"/>
    <s v="Presidential Coffee Comission"/>
    <s v="National Government"/>
    <s v="N/A"/>
    <n v="0"/>
    <s v="."/>
    <s v="Nicaragua"/>
    <s v="LAC"/>
    <n v="2002"/>
    <s v="2000s"/>
    <s v="Agribusiness Development Cluster"/>
    <s v="Coffee"/>
    <n v="1"/>
    <n v="0"/>
    <n v="1"/>
    <n v="0"/>
    <n v="0"/>
    <n v="0"/>
    <n v="0"/>
    <n v="0"/>
    <n v="0"/>
    <n v="0"/>
    <n v="0"/>
    <n v="0"/>
    <n v="0"/>
    <n v="0"/>
    <n v="0"/>
    <n v="0"/>
    <n v="0"/>
    <n v="0"/>
    <n v="0"/>
    <n v="0"/>
    <n v="0"/>
    <n v="0"/>
    <n v="0"/>
    <n v="0"/>
    <n v="0"/>
    <n v="0"/>
    <n v="0"/>
    <n v="0"/>
    <n v="0"/>
    <n v="0"/>
    <n v="0"/>
    <n v="1"/>
    <s v="."/>
    <s v="."/>
    <n v="30000"/>
    <s v="."/>
    <s v="."/>
    <s v="."/>
    <n v="0"/>
    <s v="No Evidence"/>
    <s v="No Evidence"/>
    <n v="1"/>
    <s v="Mixed"/>
    <s v="Production is divided between: large, productive farms that are responsible for 1 percent of_x000a_workers but 36 percent of production; and small farms that account for most of the work_x000a_force. In the value chain, power is concentrated among the top five buyers, who purchase_x000a_45 percent of all export coffee. The value chain itself is relatively complex. Most goes from_x000a_producers to intermediaries (responsible for drying, milling, etc.) to exporters, traders and_x000a_foreign exporters. Less than 2 percent goes directly from producers to foreign importers. (Galvez-Nogales, 2010.) "/>
    <n v="1"/>
    <s v="During the first half of the twentieth century, coffee was Nicaragua’s principle crop. It was hit_x000a_especially hard by the civil war in the 1970s and the policies of the Sandinista Government. In_x000a_1990 coffee production was only 27 600 tonnes/year. This is a dramatic reduction compared_x000a_to the 73 600 tonnes produced in 1978._x000a_Subsequent policies to promote the cluster have been undermined by banking and financial_x000a_crises; hurricanes (Hurricane Mitch destroyed 15 percent of the country’s coffee plantations_x000a_in 1998); and sharp declines in world market prices. On a positive note, the country_x000a_experienced the highest yield increase of all Central American coffee producing countriesduring 1995–2001. (Galvez-Nogales, 2010)_x000a_Government support: In 2002 the country adopted a_x000a_new economic strategy explicitly based upon clusters. This strategy included a Presidential_x000a_Coffee Commission, as a public-private collaboration to develop the coffee cluster. Although_x000a_initially this scheme produced only modest proposals, efforts soon intensified. The exact_x000a_policy was detailed in a 2004 publication (Nicaragua, 2004). Various methods are to be used_x000a_to position the cluster towards the higher value end of the market. Included in this drive_x000a_was the creation of the Specialty Coffee Association of Nicaragua. The latter has helped_x000a_define grades for coffee thus aiding exports to higher value markets. In addition, government_x000a_agencies work with the private sector to coordinate R&amp;D, market information and technical_x000a_education. It is too soon to judge the success of these policies. (Galvez-Nogales, 2010.) _x000a__x000a_Nicaragua has a favorable geographic location close to markets in_x000a_Central America and relatively close to Northern American markets. (Villanueva 2006)_x000a__x000a_In a positive development, the country has implemented_x000a_intellectual property rights reforms in accordance with DR-CAFTA. Moreover, if the elections_x000a_bring enhanced political stability, the absence of restrictions on foreign ownership of property_x000a_coupled with cluster development policies should result in an improved business environment to_x000a_attract domestic and international investment (Villanueva"/>
    <n v="0"/>
    <s v="No Evidence"/>
    <s v="Galvez-Nogales, 2010"/>
    <s v="Nicaragua, 2004"/>
    <m/>
  </r>
  <r>
    <s v="Nicaragua - Presidential Coffee Comission"/>
    <s v="."/>
    <s v="."/>
    <s v="N/A"/>
    <n v="0"/>
    <s v="."/>
    <s v="Nicaragua"/>
    <s v="LAC"/>
    <n v="2002"/>
    <s v="2000s"/>
    <s v="Agribusiness Development Cluster"/>
    <s v="Coffee"/>
    <n v="1"/>
    <n v="0"/>
    <n v="1"/>
    <n v="0"/>
    <n v="0"/>
    <n v="0"/>
    <n v="0"/>
    <n v="0"/>
    <n v="0"/>
    <n v="0"/>
    <n v="0"/>
    <n v="0"/>
    <n v="0"/>
    <n v="0"/>
    <n v="0"/>
    <n v="0"/>
    <n v="0"/>
    <n v="0"/>
    <n v="0"/>
    <n v="0"/>
    <n v="0"/>
    <n v="0"/>
    <n v="0"/>
    <n v="0"/>
    <n v="0"/>
    <n v="0"/>
    <n v="0"/>
    <n v="0"/>
    <n v="0"/>
    <n v="0"/>
    <n v="0"/>
    <n v="1"/>
    <s v="."/>
    <s v="."/>
    <s v="."/>
    <s v="."/>
    <s v="."/>
    <s v="."/>
    <n v="0"/>
    <s v="No Evidence"/>
    <s v="No Evidence"/>
    <n v="0"/>
    <s v="No Evidence"/>
    <s v="No Evidence"/>
    <n v="0"/>
    <s v="No Evidence"/>
    <n v="0"/>
    <s v="No Evidence"/>
    <s v="Galvez-Nogales, 2010"/>
    <s v="Nicaragua, 2004"/>
    <m/>
  </r>
  <r>
    <s v="Papua New Guinea - Oro Smallholder Oil Palm Development Project"/>
    <s v="World Bank"/>
    <s v="World Bank"/>
    <s v="P004389"/>
    <n v="0"/>
    <s v="."/>
    <s v="Papua New Guinea"/>
    <s v="ASO"/>
    <n v="1992"/>
    <s v="1990s"/>
    <s v="Agribusiness Development Cluster"/>
    <s v="Palm Oil"/>
    <n v="1"/>
    <n v="0"/>
    <n v="0"/>
    <n v="0"/>
    <n v="0"/>
    <n v="0"/>
    <n v="0"/>
    <n v="1"/>
    <n v="0"/>
    <n v="0"/>
    <n v="0"/>
    <n v="0"/>
    <n v="0"/>
    <n v="0"/>
    <n v="0"/>
    <n v="0"/>
    <n v="0"/>
    <n v="0"/>
    <n v="0"/>
    <n v="0"/>
    <n v="0"/>
    <n v="0"/>
    <n v="0"/>
    <n v="0"/>
    <n v="0"/>
    <n v="0"/>
    <n v="0"/>
    <n v="0"/>
    <n v="0"/>
    <n v="0"/>
    <n v="0"/>
    <n v="0"/>
    <n v="27"/>
    <s v="."/>
    <s v="."/>
    <s v="."/>
    <s v="."/>
    <s v="."/>
    <n v="0"/>
    <s v="No Evidence"/>
    <s v="No Evidence"/>
    <n v="0"/>
    <s v="No Evidence"/>
    <s v="No Evidence"/>
    <n v="0"/>
    <s v="No Evidence"/>
    <n v="0"/>
    <s v="No Evidence"/>
    <s v="http://www.worldbank.org/projects/search?lang=en&amp;status_exact=Active^Closed&amp;prodline_exact=GU^PE&amp;mjsectorcode_exact=AX"/>
    <m/>
    <m/>
  </r>
  <r>
    <s v="Philippines - Small Coconut Farms Development Project"/>
    <s v="World Bank"/>
    <s v="World Bank"/>
    <s v="P004552"/>
    <n v="0"/>
    <s v="."/>
    <s v="Philippines"/>
    <s v="ASO"/>
    <n v="1990"/>
    <s v="1990s"/>
    <s v="Agribusiness Development Cluster"/>
    <s v="Coconut"/>
    <n v="0"/>
    <n v="0"/>
    <n v="0"/>
    <n v="0"/>
    <n v="0"/>
    <n v="0"/>
    <n v="0"/>
    <n v="0"/>
    <n v="1"/>
    <n v="0"/>
    <n v="0"/>
    <n v="0"/>
    <n v="0"/>
    <n v="0"/>
    <n v="0"/>
    <n v="1"/>
    <n v="0"/>
    <n v="0"/>
    <n v="0"/>
    <n v="0"/>
    <n v="0"/>
    <n v="0"/>
    <n v="0"/>
    <n v="0"/>
    <n v="0"/>
    <n v="0"/>
    <n v="0"/>
    <n v="0"/>
    <n v="0"/>
    <n v="0"/>
    <n v="0"/>
    <n v="1"/>
    <n v="121.8"/>
    <n v="1150000"/>
    <s v="."/>
    <s v="."/>
    <s v="128 million"/>
    <n v="2004"/>
    <n v="1"/>
    <s v="Positive"/>
    <s v="Increase in small coconut farm incomes, higher yield and production"/>
    <n v="1"/>
    <s v="Positive"/>
    <s v=" The project was targeted to small coconut farmers owning no more than 10 ha and aimed to ensure equity and to maximise number of beneficiaries by limiting project-supported replanting to one ha (later increased to two ha) and rehabilitation to three ha per farmer._x000a_Increase in small coconut farm incomes, higher yield and production"/>
    <n v="0"/>
    <s v="No Evidence"/>
    <n v="1"/>
    <s v="The project outcome is rated satisfactory as the project was reasonably successful in achieving its objectives. However, there was a delay of about four years in project implementation. Performance was poor in the first five years. By June 1996, the original loan closing date, disbursement was only about 40% of the Bank loan, replanting 36% of the appraisal target (actually lower since many of the replantings were later discarded due to poor quality), and rehabilitation of mature palms 29% of the target. This was due to multiple problems including inadequate field staff, an acute shortage of hybrid seed nuts, insufficient counterpart funds, poor project management, delays in fertiliser procurement and distribution, etc._x000a_ A major issue at project completion is the lack of consensus in the Government regarding the precise elements of the long-term coconut development program to be followed, which could build on and expand the project's main accomplishment_x000a_5.1 Factors outside the control of government or implementing agency: Natural disasters have significantly affected the project. In particular, there was a severe drought attributed to El Nifno in 1998, which had a severe adverse impact on coconut production and coconut seed garden output. Civil disturbance has also been a problem in some locations, and has created difficulties for the PCA Aroman seed garden in Mindanao_x000a_5.3 Factors generally subject to implementing agency control:_x000a_There were several significant factors under the control of PCA, which were not addressed effectively and_x000a_which consequently delayed project implementation and reduced its benefits: (i) for the replanting_x000a_component, inadequate attention to the technical standards of nursery management and to farmer selection_x000a_criteria in the early years of the project resulted in a significant net reduction in the replanted area; (ii) fund_x000a_releases for cover-cropping and inter-cropping of replanted areas were unduly delayed, thus undermining the_x000a_benefits of the component; (iii) weak monitoring arrangements for fertiliser transport and distribution and_x000a_lack of decisive and prompt action resulted in a huge backlog of undistributed fertilisers in at least two_x000a_Regions, and undermined the benefits of the rehabilitation component; and (iv) serious problems in_x000a_management of the infrastructure component resulted in an enormous delay in its implementation, and_x000a_consequently prevented the benefits, particularly of PTAL, from being realised during project_x000a_implementation"/>
    <s v="http://www.worldbank.org/projects/search?lang=en&amp;status_exact=Active^Closed&amp;prodline_exact=GU^PE&amp;mjsectorcode_exact=AX"/>
    <m/>
    <m/>
  </r>
  <r>
    <s v="Samoa - Agriculture Competitiveness Enhancement Project"/>
    <s v="World Bank"/>
    <s v="World Bank"/>
    <s v="P115351"/>
    <n v="0"/>
    <s v="."/>
    <s v="Samoa"/>
    <s v="ASO"/>
    <n v="2012"/>
    <s v="2010s"/>
    <s v="Agribusiness Development Cluster"/>
    <s v="General Agriculture and Livestock"/>
    <n v="0"/>
    <n v="0"/>
    <n v="0"/>
    <n v="0"/>
    <n v="0"/>
    <n v="0"/>
    <n v="0"/>
    <n v="0"/>
    <n v="0"/>
    <n v="0"/>
    <n v="0"/>
    <n v="0"/>
    <n v="0"/>
    <n v="0"/>
    <n v="0"/>
    <n v="0"/>
    <n v="1"/>
    <n v="1"/>
    <n v="0"/>
    <n v="0"/>
    <n v="0"/>
    <n v="0"/>
    <n v="0"/>
    <n v="0"/>
    <n v="0"/>
    <n v="0"/>
    <n v="0"/>
    <n v="0"/>
    <n v="0"/>
    <n v="0"/>
    <n v="0"/>
    <n v="1"/>
    <n v="8"/>
    <s v="."/>
    <s v="."/>
    <s v="."/>
    <s v="."/>
    <s v="."/>
    <n v="0"/>
    <s v="No Evidence"/>
    <s v="No Evidence"/>
    <n v="0"/>
    <s v="No Evidence"/>
    <s v="No Evidence"/>
    <n v="0"/>
    <s v="No Evidence"/>
    <n v="0"/>
    <s v="No Evidence"/>
    <s v="http://www.worldbank.org/projects/search?lang=en&amp;status_exact=Active^Closed&amp;prodline_exact=GU^PE&amp;mjsectorcode_exact=AX"/>
    <m/>
    <m/>
  </r>
  <r>
    <s v="Sao Tome and Principe - Agricultural Privatization and Smallholder Development Project"/>
    <s v="World Bank"/>
    <s v="World Bank"/>
    <s v="P002535"/>
    <n v="1"/>
    <s v="SODEAP and SAC Su"/>
    <s v="Sao Tome and Principe"/>
    <s v="LAC"/>
    <n v="1991"/>
    <s v="1990s"/>
    <s v="Agribusiness Complexes"/>
    <s v="Cocoa, Banana, Taro"/>
    <n v="1"/>
    <n v="1"/>
    <n v="0"/>
    <n v="0"/>
    <n v="0"/>
    <n v="0"/>
    <n v="0"/>
    <n v="0"/>
    <n v="1"/>
    <n v="0"/>
    <n v="0"/>
    <n v="1"/>
    <n v="0"/>
    <n v="0"/>
    <n v="0"/>
    <n v="0"/>
    <n v="0"/>
    <n v="0"/>
    <n v="0"/>
    <n v="0"/>
    <n v="0"/>
    <n v="0"/>
    <n v="0"/>
    <n v="0"/>
    <n v="0"/>
    <n v="1"/>
    <n v="0"/>
    <n v="1"/>
    <n v="0"/>
    <n v="0"/>
    <n v="0"/>
    <n v="2"/>
    <n v="9.8000000000000007"/>
    <n v="26563"/>
    <n v="8526"/>
    <n v="3.1155289702087732"/>
    <s v="."/>
    <s v="."/>
    <n v="1"/>
    <s v="Mixed"/>
    <s v="At appraisal, the expected benefits of the project were : (a) a 60 percent increase in cocoa and_x000a_copra production and exports; (b) a 65 percent increase in annual food crop production; (c)_x000a_reduced financial deficits of the estate sector; and (d) forest resources management and_x000a_environment protection. Confining the economic evaluation to the revenue earning entities,_x000a_resulted in an estimated economic rate of return (ERR) of about 37 percent. This ERR was_x000a_estimated to drop to 10 percent in the extreme event of a 50 percent increase in costs, coupled_x000a_with a 50 percent decrease in benefits. Annex 3 shows the ICR estimate, following SAR criteria,_x000a_but adjusting project outputs to those recorded or estimated at the time of project closure: (i)_x000a_cocoa and copra production failed to show any increase and remained at 1992 production levels_x000a_(with some yearly fluctuations) and no improvement in quality; (ii) food crops (mainly banana and_x000a_taro) show substantial increments in production (about 32,000 tons against the 25,000 tons_x000a_estimated at appraisal); (iii) overall production value increases are estimated to be about US2.8_x000a_million per year instead of the original US$6.3 million (at 1992 constant prices). New estimations,_x000a_including both APSDP and NSPFA benefits and costs, show an ERR of 3.3 percent instead of the_x000a_37 percent estimate and a negative net present value of US$6 million. It should be noted that this_x000a_is a worst case analysis, because it underestimates the impact of the NPFSA on smallholder_x000a_production and productivity, while including its full costs."/>
    <n v="1"/>
    <s v="Positive"/>
    <s v="On a weighted average, their annual net on-farm_x000a_family income grew by 31%, from about US$242 to US$318. It can be concluded that even when_x000a_farmers are still living under extreme poverty and subsistence conditions they are better-off as_x000a_they can benefit with improved food security and higher income levels as a result of cash obtained_x000a_from cocoa plantations, diversified food crops production and the possibility of additional_x000a_off-farm work."/>
    <n v="0"/>
    <s v="No Evidence"/>
    <n v="1"/>
    <s v="Operational and Management Reform of the Cocoa Sector: This component is rated highy_x000a_unsatisfactorv. Its design was changed shortly after project start-up. The originally planned_x000a_massive external assistance to the NMMC -- 70 months of international assistance -- was_x000a_abandoned. Instead, two private NMCs, SODEAP and SAC Sur, were created in order to_x000a_increase competition with the already established private enterprises managing or leasing the_x000a_rehabilitated estates for the purchase of cocoa and the provision of inputs and credit. The NMCs_x000a_are still operating in the Northern and Southern part of the country but are only partially fulfilling_x000a_their mandate. They have been purchasing and processing smaller and smaller amounts of cocoa_x000a_over the past two years and stopped providing seasonal credit some years ago because of reduced_x000a_access to working capital and farmers' very poor repayment rates. In addition, four of six private_x000a_enterprises operating at the beginning of the project cancelled their leases because of labor_x000a_problems and poor results (yield forecasts for the cocoa replantations in Uba Budo and Sta._x000a_Marguerida were 1,500 kgs of dried cocoa per ha but in reality only about 700 kgs was obtained_x000a_- 7-_x000a_on the best plots with a general average of only 350 kgs). The reason for the poor results was the_x000a_introduction of inadequate planting hybrid materials during CRP. Following their departure, the_x000a_Government asked the project to distribute the land of these estates. But as a consequence, the_x000a_quality of the marketing, input supply and credit services provided to farmners has been declining_x000a_dramatically._x000a__x000a_5.2 Factors generally subject to government control:_x000a_One of the conditions for project negotiations was the publication of land distribution criteria and_x000a_procedures. On October 3, 1991 the government signed a decree stipulating that estate land_x000a_would be leased to smallholders on a usufruct basis for 20 years, automatically renewable, rather_x000a_than offer for sale as it was originally proposed. Usufruct rights were to be converted into private_x000a_ownership at a later stage, but this was never implemented. A recent government decision intends_x000a_to transform lease contracts into aforamento. The aforamento contract would give land_x000a_beneficiaries a permanent lease transferable by heritage, legal assurance in receiving financial_x000a_compensation in case of cancellation of the lease, the possibility of selling the lease for land and_x000a_using the lease as collateral for credit. Nevertheless this change cannot happen unless contracts_x000a_are formally registered at DRN. This decision however came only after credit closing and_x000a_implementation cannot be initiated under the present regulatory framework._x000a_The salary disparity between project staff and officials in other institutions (DRN, DOTMA,_x000a_Ministry of Finance, Ministry of Justice, etc.), who had an important role to play in completing a_x000a_legally sustainable land reform process, led to implementation delays. Staff in the latter agencies_x000a_and Ministries were reluctant to address additional project related workload in the absence of_x000a_equivalent benefits. The change in Government in 1991, 1994 and 1999 resulted in_x000a_implementation delays because each time new members had to be appointed to the National_x000a_Committee for Land Distribution and the committee stopped functioning until this process was_x000a_completed._x000a_The- country's economic crisis, poor agricultural production incentives and the poor agricultural production incentives and the threat of serious_x000a_social disruptions in STP was also not conductive to private investments. Thefts, insecurity and_x000a_lack of enforcement of law regulating property rights and contracts meant that most of the private_x000a_companies leasing cocoa plantations renounced their leasing contracts. Government commitment_x000a_towards law enforcement was also very week. The firm leasing the Uba Budo plantations_x000a_terminated their contract after a three months strike and workers occupation of the estate during_x000a_which most of the cocoa production was stolen. The political environmnent throughout the life of_x000a_the project has also been very complex and, at times, volatile with important reports and recommendations languishing for many months awaiting a clear government response"/>
    <s v="http://www.worldbank.org/projects/search?lang=en&amp;status_exact=Active^Closed&amp;prodline_exact=GU^PE&amp;mjsectorcode_exact=AX"/>
    <m/>
    <m/>
  </r>
  <r>
    <s v="Senegal - Agricultural Sector Adjustment Project"/>
    <s v="World Bank"/>
    <s v="World Bank"/>
    <s v="P002356"/>
    <n v="0"/>
    <s v="Government of Senegal"/>
    <s v="Senegal"/>
    <s v="SSA"/>
    <n v="1995"/>
    <s v="1990s"/>
    <s v="Agribusiness Development Cluster"/>
    <s v="Rice, Groundnut, Cotton"/>
    <n v="1"/>
    <n v="0"/>
    <n v="0"/>
    <n v="1"/>
    <n v="0"/>
    <n v="0"/>
    <n v="0"/>
    <n v="0"/>
    <n v="0"/>
    <n v="0"/>
    <n v="0"/>
    <n v="0"/>
    <n v="0"/>
    <n v="0"/>
    <n v="0"/>
    <n v="0"/>
    <n v="0"/>
    <n v="0"/>
    <n v="0"/>
    <n v="0"/>
    <n v="0"/>
    <n v="1"/>
    <n v="0"/>
    <n v="1"/>
    <n v="0"/>
    <n v="1"/>
    <n v="1"/>
    <n v="0"/>
    <n v="0"/>
    <n v="0"/>
    <n v="0"/>
    <n v="2"/>
    <n v="45"/>
    <n v="259752"/>
    <s v="."/>
    <s v="."/>
    <s v="."/>
    <s v="."/>
    <n v="1"/>
    <s v="Mixed"/>
    <s v="The liberalization measures have led to an increased choice and lower prices_x000a_for consumers, but also to lower local production as Senegal's underlying comparative advantage_x000a_is so weak that the CFAF devaluation was insufficient to reverse the situation. "/>
    <n v="1"/>
    <s v="Mixed"/>
    <s v="Current prices for local producers rose approximately 30 percent through 1996, but the net benefit was lessened by the high increase in the average costs of purchased inputs (40-50 percent)"/>
    <n v="1"/>
    <s v="Liberalizing domestic marketing and pricing of all agricultural products, especially rice at both producer and consumer levels, and privatizing the processing of rice, thereby eliminating subsidies in local rice production"/>
    <n v="1"/>
    <s v="Administrative problems in implementing the agreed upon protective tariff system, combined with suspected fraud on the part of importers (overinvoicing of prices to qualify for lower import tariffs) and declining world market prices have resulted in a weakening of producer incentives."/>
    <s v="http://www.worldbank.org/projects/search?lang=en&amp;status_exact=Active^Closed&amp;prodline_exact=GU^PE&amp;mjsectorcode_exact=AX"/>
    <m/>
    <s v="http://www.worldbank.org/projects/P002356/agricultural-sector-adjustment-project?lang=en&amp;tab=overview"/>
  </r>
  <r>
    <s v="Sierra Leone - Rural and Private Sector Development"/>
    <s v="World Bank"/>
    <s v="World Bank"/>
    <s v="P096105"/>
    <n v="0"/>
    <s v="."/>
    <s v="Sierra Leone"/>
    <s v="SSA"/>
    <n v="2007"/>
    <s v="2000s"/>
    <s v="Agribusiness Development Cluster"/>
    <s v="Rice, Cassava, Palm Oil, Cocoa"/>
    <n v="1"/>
    <n v="1"/>
    <n v="0"/>
    <n v="0"/>
    <n v="0"/>
    <n v="0"/>
    <n v="0"/>
    <n v="0"/>
    <n v="0"/>
    <n v="0"/>
    <n v="0"/>
    <n v="0"/>
    <n v="0"/>
    <n v="0"/>
    <n v="0"/>
    <n v="0"/>
    <n v="0"/>
    <n v="0"/>
    <n v="0"/>
    <n v="0"/>
    <n v="0"/>
    <n v="1"/>
    <n v="0"/>
    <n v="1"/>
    <n v="0"/>
    <n v="0"/>
    <n v="0"/>
    <n v="0"/>
    <n v="0"/>
    <n v="0"/>
    <n v="0"/>
    <n v="1"/>
    <n v="30"/>
    <n v="600000"/>
    <n v="450000"/>
    <n v="1.3333333333333333"/>
    <s v="."/>
    <s v="."/>
    <n v="1"/>
    <s v="Positive"/>
    <s v="Increased production for cassava (from 10 mt/ha to 10.97 mt/ha) and rice (from 0.86 mt/ha to 1.04 mt/ha), increased volume of exports"/>
    <n v="1"/>
    <s v="Positive"/>
    <s v="Increased farmgate prices increase, increased cultivated land per farmer"/>
    <n v="1"/>
    <s v="The export promotion component will provide the necessary tools and services for promoting agricultural exports of traditional and non-traditional products such as cocoa, cashew, oil palm, cassava and possibly ginger. The component will support a pilot export promotion initiative for these commodities identified as promising for export by the DTIS. Target beneficiaries include agricultural producers, agricultural exporters and other private enterprises. It would support four main activities: (1) the upgrading and creation of market and export infrastructure to provide facilities where produce is transacted, assembled, processed, and prepared for shipment; (2) technical assistance for product development and adaptation, proactive marketing and compliance with quality and phytosanitary standards and (3) a market information system to provide producers and exporters with information on market opportunities and increase their bargaining power."/>
    <n v="0"/>
    <s v="No Evidence"/>
    <s v="http://www.worldbank.org/projects/search?lang=en&amp;status_exact=Active^Closed&amp;prodline_exact=GU^PE&amp;mjsectorcode_exact=AX"/>
    <m/>
    <s v="http://www.worldbank.org/projects/P096105/rural-private-sector-development?lang=en"/>
  </r>
  <r>
    <s v="Sierra Leone - Rural and Private Sector Development Additional Financing"/>
    <s v="World Bank"/>
    <s v="World Bank"/>
    <s v="P125256"/>
    <n v="0"/>
    <s v="."/>
    <s v="Sierra Leone"/>
    <s v="SSA"/>
    <n v="2011"/>
    <s v="2010s"/>
    <s v="Agribusiness Development Cluster"/>
    <s v="Cocoa"/>
    <n v="1"/>
    <n v="1"/>
    <n v="0"/>
    <n v="0"/>
    <n v="0"/>
    <n v="0"/>
    <n v="0"/>
    <n v="0"/>
    <n v="0"/>
    <n v="0"/>
    <n v="0"/>
    <n v="0"/>
    <n v="0"/>
    <n v="0"/>
    <n v="0"/>
    <n v="0"/>
    <n v="0"/>
    <n v="0"/>
    <n v="0"/>
    <n v="0"/>
    <n v="0"/>
    <n v="0"/>
    <n v="0"/>
    <n v="0"/>
    <n v="0"/>
    <n v="0"/>
    <n v="0"/>
    <n v="0"/>
    <n v="0"/>
    <n v="0"/>
    <n v="0"/>
    <n v="0"/>
    <n v="20"/>
    <s v="."/>
    <n v="4737"/>
    <s v="."/>
    <s v="."/>
    <s v="."/>
    <n v="0"/>
    <s v="No Evidence"/>
    <s v="N/A"/>
    <n v="0"/>
    <s v="No Evidence"/>
    <s v="No Evidence"/>
    <n v="0"/>
    <s v="No Evidence"/>
    <n v="1"/>
    <s v="bottlenecks to the development of agriculture and rehabilitation of the country’s infrastructure;  low levels of investment; land access; inefficient small size land holdings; regional and seasonal labor shortages; lack of effective institutional arrangements for agricultural credit and extension services; inadequate support for research and technology generation, poor transport network and means of transportation; and inadequate agroprocessing capacity."/>
    <s v="http://www.worldbank.org/projects/search?lang=en&amp;status_exact=Active^Closed&amp;prodline_exact=GU^PE&amp;mjsectorcode_exact=AX"/>
    <m/>
    <s v="http://www.worldbank.org/projects/P125256/rural-private-sector-development-additional-financing?lang=en"/>
  </r>
  <r>
    <s v="South Africa - Western Cape Wine Cluster"/>
    <s v="Cooperative Viniculture Organization"/>
    <s v="Local Organization"/>
    <s v="N/A"/>
    <n v="0"/>
    <s v="."/>
    <s v="South Africa"/>
    <s v="SSA"/>
    <n v="1935"/>
    <s v="Pre-1960"/>
    <s v="Agribusiness Development Cluster"/>
    <s v="Wine"/>
    <n v="1"/>
    <n v="0"/>
    <n v="0"/>
    <n v="0"/>
    <n v="1"/>
    <n v="0"/>
    <n v="0"/>
    <n v="0"/>
    <n v="1"/>
    <n v="0"/>
    <n v="0"/>
    <n v="0"/>
    <n v="0"/>
    <n v="0"/>
    <n v="0"/>
    <n v="0"/>
    <n v="0"/>
    <n v="0"/>
    <n v="0"/>
    <n v="0"/>
    <n v="0"/>
    <n v="0"/>
    <n v="0"/>
    <n v="0"/>
    <n v="0"/>
    <n v="0"/>
    <n v="0"/>
    <n v="0"/>
    <n v="0"/>
    <n v="0"/>
    <n v="0"/>
    <n v="1"/>
    <s v="."/>
    <n v="108000"/>
    <n v="4340"/>
    <n v="24.88479262672811"/>
    <s v="11,400 million Rand"/>
    <n v="2003"/>
    <n v="1"/>
    <s v="Positive"/>
    <s v="The cluster employs 126,000 people. This figure includes about 50,000 farm workers, 27,400 retailers, 4,400 producers and 3,300 cellar staff. An additional 140,000 are employed in related and supporting industries, mostly tourism (Chironga 2009)_x000a_Since 1994, the hectares under cultivation for wine production have grown 2% per annum, to about 100,000 hectares today (SAWIS, 2006) while wine sales have increased at 6% per annum, from R1.6 billion in 1994 to R2.9 billion in 2004."/>
    <n v="0"/>
    <s v="No Evidence"/>
    <s v="No Evidence"/>
    <n v="1"/>
    <s v="Collective actions: One of the most important success factors of the South African wine cluster has been that key actors in the industry have recognized that innovation at technical and organizational level is crucial. Support service institutions have focused their attention on expanding the volume of export wines in super premium segments._x000a_Institutional support: Government support: The South African wine cluster developed under strict government control since the beginning of the twentieth century with the formation of KWV in the 1910s. The sector remained under state control with stabilized prices and production volumes until 1993. Today, the South African wine industry is backed by a state-funded research body, the Nietvoorbij Institute for Viticulture and Oenology of the Agricultural Research Council, employing some 250 staff (Galvez-Nogales 2010)_x000a_Scientific research institutions and university-industry collaboration (Ruitta et al)"/>
    <n v="1"/>
    <s v="Factors hindering businesses: inadequately educated work force, restrictive labor regulations, inefficient government bureaucracy, corruption (Ruitta et al)"/>
    <s v="Galvez-Nogales, 2010"/>
    <s v="Davidson et al 2009; Chironga et al 2009; Ruitta et al; Svenson 2011"/>
    <s v="www.sa-weine.de"/>
  </r>
  <r>
    <s v="Sri Lanka - Smallholder Rubber Rehabilitation Project"/>
    <s v="World Bank"/>
    <s v="World Bank"/>
    <s v="P010308"/>
    <n v="0"/>
    <s v="."/>
    <s v="Sri Lanka"/>
    <s v="ASO"/>
    <n v="1988"/>
    <s v="1980s"/>
    <s v="Agribusiness Complexes"/>
    <s v="Rubber"/>
    <n v="1"/>
    <n v="0"/>
    <n v="0"/>
    <n v="0"/>
    <n v="0"/>
    <n v="0"/>
    <n v="1"/>
    <n v="0"/>
    <n v="0"/>
    <n v="0"/>
    <n v="0"/>
    <n v="0"/>
    <n v="0"/>
    <n v="0"/>
    <n v="0"/>
    <n v="0"/>
    <n v="0"/>
    <n v="0"/>
    <n v="0"/>
    <n v="0"/>
    <n v="0"/>
    <n v="0"/>
    <n v="0"/>
    <n v="0"/>
    <n v="0"/>
    <n v="0"/>
    <n v="0"/>
    <n v="0"/>
    <n v="0"/>
    <n v="0"/>
    <n v="0"/>
    <n v="0"/>
    <n v="23.5"/>
    <n v="28200"/>
    <s v="."/>
    <s v="."/>
    <s v="."/>
    <s v="."/>
    <n v="0"/>
    <s v="No Evidence"/>
    <s v="No Evidence"/>
    <n v="1"/>
    <s v="Mixed"/>
    <s v="The main objective of the project was to increase the incomes of smallholders and Sri Lanka's foreign exchange earnings by increasing the quantity and quality of smallholder rubber production throughout the country. _x000a_Significant achievements were made in introducing new high yielding rubber clones to smallholders including foreign clones, establishing clonal trials in major rubber growing areas as well as institutional consolidation and strengthening. _x000a_The project did not show significant achievements in improving crop husbandry practices and tapping techniques adopted by the rubber smallholder growers, mainly due to poor extension-research linkages. Extension personnel were too preoccupied with &quot;subsidy&quot; payments and their linkages with the research system were particularly weak._x000a_During the project period, rubber smallholders witnessed a sharp escalation of their replanting and field maintenance costs due to sharp increases in the price of both material and labor inputs. "/>
    <n v="0"/>
    <s v="No Evidence"/>
    <n v="1"/>
    <s v="A number of factors contributed to the slow progress of the project. Among them, the more important were: (a) civil unrest in most areas in the project during 1988-89; (b) high volatility of farm gate prices of rubber; (c) planting and production variation due to adverse weather influences; (d) inefficiencies in administrative and financial regulation systems including tender award and procurement delays; (e) tendency to centralize decision making; (f) optimistic physical targets; (g) delays in arranging foreign consultant visits and long-term training programs; and (h) inadequate levels of awareness of the project, its goals, strategies and resources by most stakeholders, including the farmers._x000a_Roles of private and public sectors: The project experience suggests that future development activities of the rubber smallholder growers should be based on a_x000a_clear identification of the specific development roles to be played by the public and private sectors, respectively. The current development efforts in the_x000a_smallholder rubber sub-sector are mostly driven by public sector initiatives and funds, thus reflecting a directed, supply driven approach. This has led to a_x000a_significant misallocation and wasteful use of scarce resources with a dampening influence on the private sector initiatives._x000a_Beneficiary participation: The project demonstrated that, to a large extent, the success of a project is dependent on the level of involvement of beneficiaries_x000a_and other stakeholders. A greater initiative by the project staff to increase project awareness among all stakeholders from inception is a vital step in enhancing_x000a_project outcome. The adoption of a top-down approach in project implementation and design reduces beneficiary involvement and ownership._x000a_Factors generally subject to Government control. These include (i) inefficiencies in_x000a_administrative and financial regulation systems including tender award procedures and,_x000a_(ii) tendency to centralize decision making._x000a_* Factors generally subject to implementing agencies' control. Several factors in_x000a_combination adversely influenced the achievement of project targets and the utilization of_x000a_project resources. These include: (i) optimistic physical targets, slow progress in awarding_x000a_contracts and inadequate follow-up in civil works; (ii) delays in procurement; (ii) delays in_x000a_arranging foreign consultant visits and long-term training programs; (iii) inadequate_x000a_awareness of the project; its goals, strategies and resources among most stakeholders_x000a_including the farmers; (iv) weak extension/research links; (v) inadequate support to private_x000a_nurseries; and (vi) failure to develop policy for financial sustainability."/>
    <s v="http://www.worldbank.org/projects/search?lang=en&amp;status_exact=Active^Closed&amp;prodline_exact=GU^PE&amp;mjsectorcode_exact=AX"/>
    <m/>
    <m/>
  </r>
  <r>
    <s v="Tajikistan - Agriculture Commercialization Project "/>
    <s v="World Bank"/>
    <s v="World Bank"/>
    <s v="P132652"/>
    <n v="0"/>
    <s v="."/>
    <s v="Tajikistan"/>
    <s v="ASO"/>
    <n v="2014"/>
    <s v="2010s"/>
    <s v="Agribusiness Complexes"/>
    <s v="Lemon, Apricots, Tomatos, Vegetables, Milk, Juice"/>
    <n v="0"/>
    <n v="0"/>
    <n v="0"/>
    <n v="0"/>
    <n v="0"/>
    <n v="0"/>
    <n v="0"/>
    <n v="0"/>
    <n v="1"/>
    <n v="0"/>
    <n v="0"/>
    <n v="1"/>
    <n v="0"/>
    <n v="1"/>
    <n v="0"/>
    <n v="0"/>
    <n v="1"/>
    <n v="0"/>
    <n v="0"/>
    <n v="1"/>
    <n v="0"/>
    <n v="0"/>
    <n v="0"/>
    <n v="0"/>
    <n v="0"/>
    <n v="0"/>
    <n v="0"/>
    <n v="0"/>
    <n v="0"/>
    <n v="0"/>
    <n v="0"/>
    <n v="2"/>
    <n v="22"/>
    <s v="."/>
    <s v="."/>
    <s v="."/>
    <s v="."/>
    <s v="."/>
    <n v="0"/>
    <s v="No Evidence"/>
    <s v="No Evidence"/>
    <n v="0"/>
    <s v="No Evidence"/>
    <s v="No Evidence"/>
    <n v="0"/>
    <s v="No Evidence"/>
    <n v="0"/>
    <s v="No Evidence"/>
    <s v="http://www.worldbank.org/projects/search?lang=en&amp;status_exact=Active^Closed&amp;prodline_exact=GU^PE&amp;mjsectorcode_exact=AX"/>
    <m/>
    <m/>
  </r>
  <r>
    <s v="Tanzania - Cashew &amp; Coconut Treecrops Project"/>
    <s v="World Bank"/>
    <s v="World Bank"/>
    <s v="P002779"/>
    <n v="0"/>
    <s v="."/>
    <s v="Tanzania"/>
    <s v="SSA"/>
    <n v="1989"/>
    <s v="1980s"/>
    <s v="Agribusiness Development Cluster"/>
    <s v="Cashews, Coconut"/>
    <n v="0"/>
    <n v="0"/>
    <n v="0"/>
    <n v="0"/>
    <n v="0"/>
    <n v="0"/>
    <n v="0"/>
    <n v="0"/>
    <n v="1"/>
    <n v="0"/>
    <n v="0"/>
    <n v="0"/>
    <n v="1"/>
    <n v="0"/>
    <n v="0"/>
    <n v="1"/>
    <n v="0"/>
    <n v="0"/>
    <n v="0"/>
    <n v="0"/>
    <n v="0"/>
    <n v="0"/>
    <n v="0"/>
    <n v="0"/>
    <n v="0"/>
    <n v="0"/>
    <n v="0"/>
    <n v="0"/>
    <n v="0"/>
    <n v="0"/>
    <n v="0"/>
    <n v="1"/>
    <n v="25.1"/>
    <n v="400000"/>
    <n v="280000"/>
    <n v="1.4285714285714286"/>
    <s v="79.09 million"/>
    <s v="1995/1996"/>
    <n v="1"/>
    <s v="Positive"/>
    <s v="During the project's life, Tanzania's cashew production has increased rapidly, rising from 19,275 tons in 1988/9 to 81,729 tons in 1995/6. Foreign exchange earnings have increased from US$ 12.9 million in 1989/90 to US$ 79.5 million in 1995/96 and farmgate earnings have gone from US$ 7.5 million to US$ 44.1 million"/>
    <n v="1"/>
    <s v="Positive"/>
    <s v=" farmgate earnings have gone from US$ 7.5 million to US$ 44.1 million"/>
    <n v="1"/>
    <s v=") reforms in the marketing systems for cashews have made a significant impact on the rehabilitation of the production areas and on the resultant production levels and foreign exchange earnings"/>
    <n v="0"/>
    <s v="No Evidence"/>
    <s v="http://www.worldbank.org/projects/search?lang=en&amp;status_exact=Active^Closed&amp;prodline_exact=GU^PE&amp;mjsectorcode_exact=AX"/>
    <m/>
    <s v="http://documents.worldbank.org/curated/en/1989/05/739279/tanzania-cashew-coconut-treecrops-project"/>
  </r>
  <r>
    <s v="Tanzania - Southern Agricultural Growth Corridor Of Tanzania (SAGCOT)"/>
    <s v="Government of Tanzania"/>
    <s v="National Government"/>
    <s v="N/A"/>
    <n v="0"/>
    <s v="."/>
    <s v="Tanzania"/>
    <s v="SSA"/>
    <n v="2010"/>
    <s v="2010s"/>
    <s v="Agribusiness Development Cluster"/>
    <s v="Rice, Grains, Sugar Cane, Livestock, Fruits, Vegetables"/>
    <n v="1"/>
    <n v="0"/>
    <n v="0"/>
    <n v="0"/>
    <n v="0"/>
    <n v="1"/>
    <n v="0"/>
    <n v="0"/>
    <n v="1"/>
    <n v="0"/>
    <n v="0"/>
    <n v="1"/>
    <n v="0"/>
    <n v="1"/>
    <n v="0"/>
    <n v="0"/>
    <n v="1"/>
    <n v="1"/>
    <n v="0"/>
    <n v="0"/>
    <n v="0"/>
    <n v="1"/>
    <n v="0"/>
    <n v="1"/>
    <n v="1"/>
    <n v="0"/>
    <n v="0"/>
    <n v="0"/>
    <n v="0"/>
    <n v="0"/>
    <n v="0"/>
    <n v="3"/>
    <s v="."/>
    <s v="."/>
    <s v="."/>
    <s v="."/>
    <s v="31.1 million"/>
    <n v="1999"/>
    <n v="0"/>
    <s v="No Evidence"/>
    <s v="N/A"/>
    <n v="0"/>
    <s v="No Evidence"/>
    <s v="No Evidence"/>
    <n v="1"/>
    <s v="In the mobilization phase, top leadership had a magnetic effect in attracting potential partners, and created the space for their staff to be involved"/>
    <n v="0"/>
    <s v="No Evidence"/>
    <m/>
    <s v="Milder Hart and Buck 2013; Jenkins 2012; Investment Blueprint"/>
    <s v="www.sagcot.com"/>
  </r>
  <r>
    <s v="Thailand - Bresse Chicken Cluster"/>
    <s v="Royal Project Foundation"/>
    <s v="Local Organization"/>
    <s v="N/A"/>
    <n v="0"/>
    <s v="."/>
    <s v="Thailand"/>
    <s v="ASO"/>
    <s v="."/>
    <s v="."/>
    <s v="Agribusiness Development Cluster"/>
    <s v="Poultry "/>
    <n v="0"/>
    <n v="0"/>
    <n v="0"/>
    <n v="0"/>
    <n v="0"/>
    <n v="0"/>
    <n v="0"/>
    <n v="0"/>
    <n v="0"/>
    <n v="0"/>
    <n v="0"/>
    <n v="0"/>
    <n v="0"/>
    <n v="0"/>
    <n v="0"/>
    <n v="0"/>
    <n v="1"/>
    <n v="0"/>
    <n v="1"/>
    <n v="0"/>
    <n v="0"/>
    <n v="0"/>
    <n v="0"/>
    <n v="0"/>
    <n v="0"/>
    <n v="0"/>
    <n v="0"/>
    <n v="0"/>
    <n v="0"/>
    <n v="0"/>
    <n v="0"/>
    <n v="1"/>
    <s v="."/>
    <s v="."/>
    <s v="."/>
    <s v="."/>
    <s v="."/>
    <s v="."/>
    <n v="1"/>
    <s v="Positive"/>
    <s v="The average farmer receives a profit of 30,187.50 Thai baht per year which is over the poverty line (Kuontonthong)"/>
    <n v="1"/>
    <s v="Positive"/>
    <m/>
    <n v="1"/>
    <s v="There were 16 related government and non-profit organizations involved - demonstrating good cluster growth and supply chain integration. Government financed basic infrastructure, offered research funds, and extended a protective tariff that was equal to 30-60% over imported value. Being able to show smallholder impact meant that financial donations kept coming from government and nonprofit orgs. A project tied to the beloved King was also helpful.  (Kuontonthong)"/>
    <n v="1"/>
    <s v="Growth in the Bresse chicken cluster became dependent on the Thai tourism economy (&amp; vulnerable to its fluctuations( Kuontonthong)"/>
    <s v="Google: Agricultural Development Cluster"/>
    <s v="Khuntonthong, 2013"/>
    <s v="http://ageconsearch.umn.edu/bitstream/198307/2/4-355-3%2811%292013-AJARD-813-822.pdf"/>
  </r>
  <r>
    <s v="Thailand - Western GAP Cluster"/>
    <s v="Thai Chamber of Commerce, Kasetsart University, TICA, kenan Institute Asia"/>
    <s v="Local Organization"/>
    <s v="N/A"/>
    <n v="0"/>
    <s v="."/>
    <s v="Thailand"/>
    <s v="ASO"/>
    <n v="2002"/>
    <s v="2000s"/>
    <s v="Agribusiness Development Cluster"/>
    <s v="Vegetables"/>
    <n v="0"/>
    <n v="0"/>
    <n v="0"/>
    <n v="0"/>
    <n v="0"/>
    <n v="0"/>
    <n v="0"/>
    <n v="0"/>
    <n v="1"/>
    <n v="0"/>
    <n v="0"/>
    <n v="0"/>
    <n v="0"/>
    <n v="1"/>
    <n v="0"/>
    <n v="0"/>
    <n v="0"/>
    <n v="0"/>
    <n v="0"/>
    <n v="0"/>
    <n v="0"/>
    <n v="0"/>
    <n v="0"/>
    <n v="0"/>
    <n v="0"/>
    <n v="0"/>
    <n v="0"/>
    <n v="0"/>
    <n v="0"/>
    <n v="0"/>
    <n v="0"/>
    <n v="1"/>
    <n v="0.3"/>
    <n v="32200"/>
    <n v="10000"/>
    <n v="3.22"/>
    <m/>
    <m/>
    <n v="1"/>
    <s v="Positive"/>
    <s v="50% increase in farmer bottom lines"/>
    <n v="0"/>
    <s v="No Evidence"/>
    <s v="2000 growers trained on EurepGAP compliance, who will train remaining 8,000 farmers (10,000 total)"/>
    <n v="1"/>
    <s v="Raised quality and health standards of cluster's produce. Offered trainings to bring farmers up to GAP standards, raising the profile of Thailand's agricultural exports internationally (Galvez-Nogales)."/>
    <n v="1"/>
    <s v="Indications that the cluster cannot act without budget support from the Office of Small and Medium Enterprises Promotion. Also, there is a high dependence on the ag department at Kasetsart University and external knowledge bodies - i.e. not as much knowledge is held internally (Galvez-Nogales)."/>
    <s v="Galvez-Nogales, 2010"/>
    <s v="Korpraditskul, 2005; GTZ, 2008; UNDP, 2004; Webber, 2007."/>
    <m/>
  </r>
  <r>
    <s v="Togo - Cotton Sector Development Project"/>
    <s v="World Bank"/>
    <s v="World Bank"/>
    <s v="P002856"/>
    <n v="0"/>
    <s v="."/>
    <s v="Togo"/>
    <s v="SSA"/>
    <n v="1988"/>
    <s v="1980s"/>
    <s v="Agribusiness Development Cluster"/>
    <s v="Cotton"/>
    <n v="1"/>
    <n v="0"/>
    <n v="0"/>
    <n v="1"/>
    <n v="0"/>
    <n v="0"/>
    <n v="0"/>
    <n v="0"/>
    <m/>
    <n v="0"/>
    <n v="0"/>
    <n v="0"/>
    <n v="0"/>
    <n v="0"/>
    <n v="0"/>
    <n v="0"/>
    <n v="0"/>
    <n v="0"/>
    <n v="0"/>
    <n v="0"/>
    <n v="0"/>
    <n v="0"/>
    <n v="0"/>
    <n v="0"/>
    <n v="0"/>
    <n v="0"/>
    <n v="0"/>
    <n v="0"/>
    <m/>
    <n v="0"/>
    <m/>
    <n v="0"/>
    <n v="15.1"/>
    <n v="80000"/>
    <n v="200000"/>
    <n v="0.4"/>
    <s v="."/>
    <s v="."/>
    <n v="1"/>
    <s v="Positive"/>
    <s v="the project increased cotton yields, albeit marginally less than estimated (average yield of 1,225 kg/ha versus 1,256 kg/ha planned and an average yield of 1,039 kg/ha during the previous project). Cotton production increased from 85,000 tons in 1987/88 to 146,473 tons in 1996/97 (84,517 tons in 1993/94), and the number of cotton growing farmers rose from 132,000 to about 200,000."/>
    <n v="1"/>
    <s v="Positive"/>
    <s v="At present, Togolese farmers receive almost the highest price for seed cotton (190 CFAF/kg) in West Africa, plus a 50 percent share of SOTOCO's profits. In constant 1987 terns, producer prices increased by about 20 percent during the project period"/>
    <n v="1"/>
    <s v="the elimination of subsidies, the transfer of certain activities to Cotton Farmer Groups. The price setting system played a role in containing costs in the sector, with production costs in constant terms decreasing, despite a capacity expansion program, and increasing the price paid to farmers for seed cotton by about 20 percent in real terms, as a result of favorable world market price developments. "/>
    <n v="0"/>
    <s v="No Evidence"/>
    <s v="http://www.worldbank.org/projects/search?lang=en&amp;status_exact=Active^Closed&amp;prodline_exact=GU^PE&amp;mjsectorcode_exact=AX"/>
    <m/>
    <s v="http://www.worldbank.org/projects/P002856/cotton-sector-development-project?lang=en"/>
  </r>
  <r>
    <s v="Uganda - Agricultural Cluster Development Project "/>
    <s v="World Bank"/>
    <s v="World Bank"/>
    <s v="N/A"/>
    <n v="0"/>
    <s v="Ministry of Agriculture, Animal Industry, and Fisheries"/>
    <s v="Uganda"/>
    <s v="SSA"/>
    <n v="2014"/>
    <s v="2010s"/>
    <s v="Agribusiness Development Cluster"/>
    <s v="Maize, Beans, Rice and Cassava"/>
    <n v="0"/>
    <n v="0"/>
    <n v="0"/>
    <n v="0"/>
    <n v="0"/>
    <n v="0"/>
    <n v="0"/>
    <n v="0"/>
    <n v="0"/>
    <n v="0"/>
    <n v="0"/>
    <n v="0"/>
    <n v="0"/>
    <n v="0"/>
    <n v="0"/>
    <n v="0"/>
    <n v="0"/>
    <n v="0"/>
    <n v="0"/>
    <n v="0"/>
    <n v="0"/>
    <n v="1"/>
    <n v="1"/>
    <n v="1"/>
    <n v="0"/>
    <n v="1"/>
    <n v="0"/>
    <n v="1"/>
    <n v="0"/>
    <n v="0"/>
    <n v="0"/>
    <n v="2"/>
    <n v="150"/>
    <s v="."/>
    <s v="."/>
    <s v="."/>
    <s v="."/>
    <s v="."/>
    <n v="0"/>
    <s v="No Evidence"/>
    <s v="N/A"/>
    <n v="0"/>
    <s v="No Evidence"/>
    <s v="No Evidence"/>
    <n v="0"/>
    <s v="No Evidence"/>
    <n v="0"/>
    <s v="No Evidence"/>
    <s v="Google: Agricultural Development Cluster"/>
    <s v="Nelson &amp; Associates, 2014_x000a_Nelson &amp; Associates, 2014a_x000a_Pertev, 2013_x000a_Pertev, 2013a"/>
    <s v="http://www.worldbank.org/projects/P145037/agriculture-cluster-development-project?lang=en_x000a_http://www.ifdc.org/projects/current2/east_southern_africa_division/catalist-uganda"/>
  </r>
  <r>
    <s v="Uganda - Agricultural Sector Adjustment Credit Project"/>
    <s v="World Bank"/>
    <s v="World Bank"/>
    <s v="P002960"/>
    <n v="0"/>
    <s v="Government of Uganda"/>
    <s v="Uganda"/>
    <s v="SSA"/>
    <n v="1990"/>
    <s v="1990s"/>
    <s v="Agribusiness Development Cluster"/>
    <s v="Coffee"/>
    <n v="1"/>
    <n v="0"/>
    <n v="1"/>
    <n v="0"/>
    <n v="0"/>
    <n v="0"/>
    <n v="0"/>
    <n v="0"/>
    <n v="0"/>
    <n v="0"/>
    <n v="0"/>
    <n v="0"/>
    <n v="0"/>
    <n v="0"/>
    <n v="0"/>
    <n v="0"/>
    <n v="0"/>
    <n v="0"/>
    <n v="0"/>
    <n v="0"/>
    <n v="0"/>
    <n v="0"/>
    <n v="0"/>
    <n v="0"/>
    <n v="0"/>
    <n v="0"/>
    <n v="0"/>
    <n v="0"/>
    <n v="0"/>
    <n v="0"/>
    <n v="0"/>
    <n v="1"/>
    <n v="100"/>
    <s v="."/>
    <s v="."/>
    <s v="."/>
    <s v="389 million"/>
    <s v="1995/1996"/>
    <n v="1"/>
    <s v="Positive"/>
    <s v="Coffee production has grown from a level of 2 million bags (60 kg) in 1991/92, with an export value of US$121 million, to a record 4.1 million bags in 1995/96, with an export value of US$389 million"/>
    <n v="1"/>
    <s v="Positive"/>
    <s v="Farmers' share of the export price has risen from 30% in 1991 to over 60% in 1996."/>
    <n v="1"/>
    <s v="The export marketing of coffee had become fully liberalized. There were I I export licenses issued; the system of administered prices and taxes had been removed; CMB's financial, inventory and marketing systems were strengthened through technical assistance from ASAC, and the Government provided further equity to complete the financial and institutional restructuring to enable CMB to operate commercially."/>
    <n v="0"/>
    <s v="No Evidence"/>
    <s v="http://www.worldbank.org/projects/search?lang=en&amp;status_exact=Active^Closed&amp;prodline_exact=GU^PE&amp;mjsectorcode_exact=AX"/>
    <m/>
    <s v="http://www.worldbank.org/projects/P002960/agricultural-sector-adjustment-credit-project?lang=en&amp;tab=overview"/>
  </r>
  <r>
    <s v="Uganda - Cotton Subsector Development Project"/>
    <s v="World Bank"/>
    <s v="World Bank"/>
    <s v="P002977"/>
    <n v="0"/>
    <s v="Government of Uganda"/>
    <s v="Uganda"/>
    <s v="SSA"/>
    <n v="1994"/>
    <s v="1990s"/>
    <s v="Agribusiness Development Cluster"/>
    <s v="Cotton"/>
    <n v="1"/>
    <n v="0"/>
    <n v="0"/>
    <n v="1"/>
    <n v="0"/>
    <n v="0"/>
    <n v="0"/>
    <n v="0"/>
    <n v="0"/>
    <n v="0"/>
    <n v="0"/>
    <n v="0"/>
    <n v="0"/>
    <n v="0"/>
    <n v="0"/>
    <n v="0"/>
    <n v="0"/>
    <n v="0"/>
    <n v="0"/>
    <n v="0"/>
    <n v="0"/>
    <n v="0"/>
    <n v="0"/>
    <n v="0"/>
    <n v="0"/>
    <n v="0"/>
    <n v="0"/>
    <n v="0"/>
    <n v="0"/>
    <n v="0"/>
    <n v="0"/>
    <n v="0"/>
    <n v="14"/>
    <n v="119000"/>
    <s v="."/>
    <s v="."/>
    <s v="."/>
    <s v="."/>
    <n v="1"/>
    <s v="Positive"/>
    <s v="Average cotton production reached 120,000 bales in 2001/02 per year, from 35,000 bales in 1993/94. -Cotton yield increased to 440 kg/ha in 2000/01, from 360 kg/ha in 1994/94. Although poverty reduction was not an explicit project objective, the rate of rural poverty in eastern Uganda, where poverty is high, fell from 58.8 percent in 1992/93 to 46.0 percent in 2002/03"/>
    <n v="1"/>
    <s v="Positive"/>
    <s v="Improved delivery mechanisms and availability of credit and seed through provision to farmers of short-and medium term credit through intermediaries (e.g., ginneries and NGOs), as well as improved quality seed. "/>
    <n v="1"/>
    <s v="Although there were problems on the cotton growing and price incentive sides, the key to any growth at all was restructuring of cotton processing and trading, which was greatly aided by appropriate sector policies and legislation that opened the door to experienced international interests. Privatized ginneries are competing for seed cotton and the new internationally accepted premium quality standards for Uganda cotton were important in attracting foreign traders. Efficient and competitive private trading in seed cotton, seed, and lint, with prompt payments to farmers providing production incentives, has been key to counteracting low international prices. An excellent ginnery training school under the project has provided a cadre of Ugandan technicians and is also earning income from training technicians from other cotton producing countries. These changes have been introduced and are supported by key industry institutions that now manage the sector, namely an effective Cotton Development Organization and its offshoot, UGCEA, which are now fully funded from within the subsector"/>
    <n v="1"/>
    <s v="The IFAD-funded farm credit component performed poorly largely because of inadequate design and that the line of credit from commercial banks to ginners and thence to farmers did not materialize due to lack of interest from banks and the poor credit-worthiness of ginners."/>
    <s v="http://www.worldbank.org/projects/search?lang=en&amp;status_exact=Active^Closed&amp;prodline_exact=GU^PE&amp;mjsectorcode_exact=AX"/>
    <m/>
    <s v="http://www.worldbank.org/projects/P002977/cotton-subsector-development-project?lang=en"/>
  </r>
  <r>
    <s v="Vietnam - Agriculture Competitiveness Project"/>
    <s v="World Bank"/>
    <s v="World Bank"/>
    <s v="P108885"/>
    <n v="0"/>
    <s v="."/>
    <s v="Vietnam"/>
    <s v="ASO"/>
    <n v="2008"/>
    <s v="2000s"/>
    <s v="Agribusiness Development Cluster"/>
    <s v="General Agriculture"/>
    <n v="0"/>
    <n v="0"/>
    <n v="0"/>
    <n v="0"/>
    <n v="0"/>
    <n v="0"/>
    <n v="0"/>
    <n v="0"/>
    <n v="0"/>
    <n v="0"/>
    <n v="0"/>
    <n v="0"/>
    <n v="0"/>
    <n v="0"/>
    <n v="0"/>
    <n v="0"/>
    <n v="0"/>
    <n v="0"/>
    <n v="0"/>
    <n v="0"/>
    <n v="0"/>
    <n v="0"/>
    <n v="0"/>
    <n v="0"/>
    <n v="0"/>
    <n v="0"/>
    <n v="0"/>
    <n v="0"/>
    <n v="0"/>
    <n v="0"/>
    <n v="0"/>
    <n v="0"/>
    <n v="59.8"/>
    <s v="."/>
    <n v="168000"/>
    <s v="."/>
    <s v="Increase in the value of sale from farmers adopting new technologies: 21.7 in 2014_x000a_Increase in the value sales from farmers participating in partnerships with agribusinesses: 18.2 in 2014_x000a_"/>
    <n v="2014"/>
    <n v="1"/>
    <s v="Positive"/>
    <s v="M&amp;E Data collected for 98 PPs revealed the following:_x000a_ Selling prices of products of participating farmers were 10% higher than comparable farmers outside the partnerships, mainly because farmers in PPs produced higher quality products and secured the supply of products to agribusinesses on a long-term basis._x000a_ The participating farmers’ total sales increased 18.2%, by value compared to “before” joining the partnerships, although some of this stemmed from rising prices. Cost-benefit analysis of FO’s activities showed that the ERR obtained by FOs joining in PPs averaged 29%, suggesting that PP’s activities generated considerable economic benefits to participating FOs._x000a_ With technical and financial support of the project, the total profits of all 98 PPs increased around VND 276 billion (equivalent to US$ 13.8 million) compared to before the PPs, and the average income of each farmer in PPs also increased VND 18 million a year._x000a__x000a_The project’s original main beneficiaries were smallholder farmers and agribusinesses in eight provinces in the central region. At appraisal the main_x000a_expected beneficiaries were:_x000a_(a) About 50,000 smallholders to be trained under Component A (Enhancement of Agricultural Technology);_x000a_(b) Farmers and agribusinesses (AB) involved in PPs - 10,000 smallholder producers and 96 agribusiness enterprises from Component B ( Support to Productive Partnerships); and_x000a_(c) About 50,000 smallholders to benefit from infrastructure upgrades under Component C (Provision of Critical Infrastructure)._x000a__x000a_ On average, however, where the technologies were applied, the farmers realized a nearly 17% increase in yield and a 22% increase in the value of sales. _x000a__x000a_More than 93,400 farmers were trained through the technology demonstration schemes, this far exceeding the original goal of 50,000. A large majority (82%) of the extension topics related to various technical aspects of crops; others related to livestock or aquaculture production. Nearly two-thirds related to sustainable farming practices (i.e. water saving, organic farming, use of bio-fertilizers, etc.). The adoption of new or nontraditional technologies by smallholder farmers typically occurs over time as the experience of ‘early adopters’ is closely watched by their risk-averse peers. Under ACP, it was expected that 20% of the trained farmers would adopt the new technologies. Based upon reports made soon after the completion of the demonstration schemes, the average adoption rate was just under 30% (i.e. 27,000 out of 93,500 farmers). _x000a__x000a_Despite being implemented for only a three crop cycles, the Mekong Delta program provided training in sustainable rice agronomic and water management techniques to more than 33,000 farmers via a series of successful Farmer Field School courses at demonstration sites. _x000a__x000a_The project successfully established 98 demand-driven productive partnerships (PPs) between farmer organizations (FOs) and agribusiness companies (ABs). PDO level outcomes were expected to relate to (i) higher prices for FO farmers (compared with nonPP farmers) due to higher quality and/or lower transaction costs - price premiums ranged from zero to more than 30%, and (ii) higher total sales value over time for the FO (due to a combination of increased output and better prices) - sales increases were recorded at 18%._x000a__x000a_On average, the investments in infrasturcture resulted in reductions in post-harvest losses, transportation time and transportation costs by 31%, 20% and 29%, respectively "/>
    <n v="1"/>
    <s v="Positive"/>
    <s v="The project’s original main beneficiaries were smallholder farmers and agribusinesses in eight provinces in the central region. At appraisal the main_x000a_expected beneficiaries were:_x000a_(a) About 50,000 smallholders to be trained under Component A (Enhancement of Agricultural Technology);_x000a_(b) Farmers and agribusinesses (AB) involved in PPs - 10,000 smallholder producers and 96 agribusiness enterprises from Component B ( Support to Productive Partnerships); and_x000a_(c) About 50,000 smallholders to benefit from infrastructure upgrades under Component C (Provision of Critical Infrastructure)._x000a__x000a_ On average, however, where the technologies were applied, the farmers realized a nearly 17% increase in yield and a 22% increase in the value of sales. _x000a__x000a_More than 93,400 farmers were trained through the technology demonstration schemes, this far exceeding the original goal of 50,000. A large majority (82%) of the extension topics related to various technical aspects of crops; others related to livestock or aquaculture production. Nearly two-thirds related to sustainable farming practices (i.e. water saving, organic farming, use of bio-fertilizers, etc.). The adoption of new or nontraditional technologies by smallholder farmers typically occurs over time as the experience of ‘early adopters’ is closely watched by their risk-averse peers. Under ACP, it was expected that 20% of the trained farmers would adopt the new technologies. Based upon reports made soon after the completion of the demonstration schemes, the average adoption rate was just under 30% (i.e. 27,000 out of 93,500 farmers). _x000a__x000a_Despite being implemented for only a three crop cycles, the Mekong Delta program provided training in sustainable rice agronomic and water management techniques to more than 33,000 farmers via a series of successful Farmer Field School courses at demonstration sites. _x000a__x000a_The project successfully established 98 demand-driven productive partnerships (PPs) between farmer organizations (FOs) and agribusiness companies (ABs). PDO level outcomes were expected to relate to (i) higher prices for FO farmers (compared with nonPP farmers) due to higher quality and/or lower transaction costs - price premiums ranged from zero to more than 30%, and (ii) higher total sales value over time for the FO (due to a combination of increased output and better prices) - sales increases were recorded at 18%._x000a__x000a_On average, the investments in infrasturcture resulted in reductions in post-harvest losses, transportation time and transportation costs by 31%, 20% and 29%, respectively "/>
    <n v="1"/>
    <s v="Facilitating increased private service provision, contract farming, and more multidimensional public-private collaborative initiatives in agriculture requires certain types of experience and sets of ‘soft skills’ which are not readily available at the level of provincial (let alone district) agricultural departments. "/>
    <n v="1"/>
    <s v="Egalitarian distribution of infrastructure upgrades is a natural response to social and political pressures on government, yet this limits the scope for synergies with other (technical, financial, etc.) interventions related to agricultural value chains. Greater impact may be achieved through the clustering of interventions in certain locales—featuring high growth potential or especially difficult circumstances. Resources for additional infrastructure upgrades may be allocated as ‘rewards’ to communities and farmer organizations which have adopted socially desired practices (e.g. measures to mitigate environmental risks). _x000a__x000a_Facilitating increased private service provision, contract farming, and more multidimensional public-private collaborative initiatives in agriculture requires certain types of experience and sets of ‘soft skills’ which are not readily available at the level of provincial (let alone district) agricultural departments_x000a__x000a_Promoting complex relationships between farmer organizations (FOs) and agribusiness companies should normally be done in stages. Newly formed groups_x000a_without any history of collective action will tend to be poor partners for companies. For new or weak FOs, support should first be support to develop core_x000a_management skills and effective governance arrangements and undertaking a few basic functions. Incremental steps in collective action (i.e. ‘partnerships among farmers’) should precede efforts to directly link them with specific downstream buyers, and even then, several steps may be needed to incrementally build trust and confidence before any significant multiple commitments are made._x000a__x000a_When selecting private sector companies to participate in project-supported Partnerships, project staff should focus on choosing ‘proven winners’. The ACP’s_x000a_‘everyone is welcome’ advertising strategy to recruit companies was consistent with the desired competitive and transparent project ethos, yet this is not an ideal strategy for recruiting companies with a strong track record and clear growth potential_x000a__x000a_Strong FOs are key to successful PPs, but not necessarily sustainable PPs: Wellorganized farmer’s organizations with strong leadership, high literacy/numeracy_x000a_rates and a long-term strategic perspective provide a good foundation for a strong partnership with companies. Strong FOs provide the basis for a more balanced partnership, in terms of negotiating prices and other terms; and provide for a more efficient implementation of project-related activities, including communications, training, procurement, etc. However, where the situation is one of a strong farmer organization and less strong (or unstable) agribusiness, the tendency will be for the FO to ‘outgrow’ the partnership and seek better alternatives._x000a__x000a_Some Challenges in Relation to Project Support for PP:_x000a_Agribusinesses_x000a_ The project resources seem to have been too small to attract the interest of major agribusinesses based in Hanoi or HCMC. The perception of companies was that the project was mostly about farmers and not especially attractive for their involvement. This relates both to the grants for the companies and the fact that FOs would be comprised of only 50-100 members. Most companies in the bigger cities also tend not to deal directly with farmers but, instead, work through traders or commissioned agents. ACP expected the companies to buy all the output of the FO._x000a_ PPMUs didn’t have the tools/capability to effectively screen companies. In all likelihood some struggling companies were let in to the project when they might have been filtered out. Many of the companies were not even visited._x000a_ FOs faced a steep learning curve in understanding and applying WB procurement requirements plus government procurement rules. FO leaders might have been trained ahead of time and this might have reduced the incidence of mistakes and delays. FOs generally struggled with documentation and those which were not legal entities encountered problems getting government approval to undertake the procurement. The inability of some FO members to put forth their matching contribution led to needed revisions in ‘business plans’ with the subsequent need for approvals or no objections. The time-consuming and learning by doing frequently led FOs to procure not on a timing basis—i.e. fertilizer after it was needed—and led some FOs to forego some procurement because of the perceived difficulties. Some cut back on purchases of equipment and other physical assets due to perceptions that this would be problematic from a procurement point of view and instead, purchased more inputs during the second year because they had already learned how to do this. "/>
    <s v="http://www.worldbank.org/projects/search?lang=en&amp;status_exact=Active^Closed&amp;prodline_exact=GU^PE&amp;mjsectorcode_exact=AX"/>
    <m/>
    <m/>
  </r>
  <r>
    <s v="Vietnam - Dong Lieu Root Crop Cluster"/>
    <s v="."/>
    <s v="."/>
    <s v="N/A"/>
    <n v="1"/>
    <s v="Urban Harvest (formerly SIUPA)"/>
    <s v="Vietnam"/>
    <s v="ASO"/>
    <n v="1960"/>
    <s v="1960s"/>
    <s v="Agribusiness Development Cluster"/>
    <s v="Cassava, Canna, Pigs"/>
    <n v="0"/>
    <n v="0"/>
    <n v="0"/>
    <n v="0"/>
    <n v="0"/>
    <n v="0"/>
    <n v="0"/>
    <n v="0"/>
    <n v="0"/>
    <n v="0"/>
    <n v="0"/>
    <n v="0"/>
    <n v="0"/>
    <n v="0"/>
    <n v="0"/>
    <n v="0"/>
    <n v="1"/>
    <n v="1"/>
    <n v="0"/>
    <n v="0"/>
    <n v="0"/>
    <n v="0"/>
    <n v="0"/>
    <n v="0"/>
    <n v="0"/>
    <n v="1"/>
    <n v="0"/>
    <n v="1"/>
    <n v="0"/>
    <n v="0"/>
    <n v="0"/>
    <n v="2"/>
    <s v="."/>
    <s v="."/>
    <n v="1460"/>
    <s v="."/>
    <s v="."/>
    <s v="."/>
    <n v="1"/>
    <s v="Mixed"/>
    <s v="Cluster involvement resulted in no significant impact on poverty reduction (Tuan &amp; Cuna); other positive economic impacts were alluded to, but not specifically stated (Galvez-Nogales) - more evidence may be found in Peters/Wheatley study that was not sourced."/>
    <n v="1"/>
    <s v="Mixed"/>
    <s v="Smallholder impact was mostly referenced in production increases &quot;The increase of production of these products can be taken as an indication of the dynamism of the cluster&quot; (Galvez-Nogales) However, smallholders have relatively low levels of capital accumulation (Tuan &amp; Cuna)"/>
    <n v="1"/>
    <s v="It formed endogenously and is an example of how clusters contribute to the success of a product and diffusion of innovation. Also, the cluster facilitated the spread of technology &amp; moving into new markets like textiles &amp; pharmaceuticals &amp; creating new products. (Galvez-Nogales)"/>
    <n v="1"/>
    <s v="Clustering of waste is a real environmental problem, stemming in part from a lack of space for growth (Galvez-Nogales). As a relatively cottage-based industry, scale is small &amp; many layers exist between farmers and consumer (Tuan &amp; Cuna)"/>
    <s v="Galvez-Nogales, 2010"/>
    <s v="Peters et al., 2002.)"/>
    <s v="http://ciat-library.ciat.cgiar.org/Articulos_Ciat/CW_paper_asean_ph1.pdf"/>
  </r>
  <r>
    <s v="Zambia - Coffee Project"/>
    <s v="World Bank"/>
    <s v="World Bank"/>
    <s v="P003194"/>
    <n v="1"/>
    <s v="Zambia Coffee Compnay LTD, Ministry of Agriculture"/>
    <s v="Zambia"/>
    <s v="SSA"/>
    <n v="1986"/>
    <s v="1980s"/>
    <s v="Agribusiness Development Cluster"/>
    <s v="Coffee"/>
    <n v="1"/>
    <n v="0"/>
    <n v="1"/>
    <n v="0"/>
    <n v="0"/>
    <n v="0"/>
    <n v="0"/>
    <n v="0"/>
    <n v="0"/>
    <n v="0"/>
    <n v="0"/>
    <n v="0"/>
    <n v="0"/>
    <n v="0"/>
    <n v="0"/>
    <n v="0"/>
    <n v="0"/>
    <n v="0"/>
    <n v="0"/>
    <n v="0"/>
    <n v="0"/>
    <n v="0"/>
    <n v="0"/>
    <n v="0"/>
    <n v="0"/>
    <n v="0"/>
    <n v="0"/>
    <n v="0"/>
    <n v="0"/>
    <n v="0"/>
    <n v="0"/>
    <n v="1"/>
    <n v="20.399999999999999"/>
    <n v="3300"/>
    <s v="."/>
    <s v="."/>
    <s v="."/>
    <s v="."/>
    <n v="1"/>
    <s v="Mixed"/>
    <s v="The objectives of expanding the agricultural base and diversifying sources of foreign exchange were met, and the re-estimated rates of return for the project are favorable. (The financial rates of return are estimated at 26% for coffee and 43% for cut flowers; the economic rate of return is estimated at 44%.) However, the objective of raising rural incomes was not achieved to the extent expected. "/>
    <n v="1"/>
    <s v="Mixed"/>
    <s v="Commercial farmers benefited, since they were able to obtain loans under the credit program, but smallholders did not benefit to the extent anticipated, mainly because they did not have access to credit since they were considered by the participating commercial banks as not creditworthy."/>
    <n v="1"/>
    <s v="The turnaround came after the following changes: expansion of coverage to all agricultural crops, incentives given to the participating banks (PBs), and the initiatives taken by the Project Management Unit (PMU) in following up on implementation issues."/>
    <n v="0"/>
    <s v="No Evidence"/>
    <s v="http://www.worldbank.org/projects/search?lang=en&amp;status_exact=Active^Closed&amp;prodline_exact=GU^PE&amp;mjsectorcode_exact=AX"/>
    <m/>
    <s v="http://www.worldbank.org/projects/P003194/coffee-project-02?lang=en&amp;tab=overview"/>
  </r>
  <r>
    <s v="Zambia - Livestock Development and Animal Health Project"/>
    <s v="World Bank"/>
    <s v="World Bank"/>
    <s v="P122123"/>
    <n v="0"/>
    <s v="."/>
    <s v="Zambia"/>
    <s v="SSA"/>
    <n v="2012"/>
    <s v="2010s"/>
    <s v="Agribusiness Development Cluster"/>
    <s v="Livestock"/>
    <n v="0"/>
    <n v="0"/>
    <n v="0"/>
    <n v="0"/>
    <n v="0"/>
    <n v="0"/>
    <n v="0"/>
    <n v="0"/>
    <n v="0"/>
    <n v="0"/>
    <n v="0"/>
    <n v="0"/>
    <n v="0"/>
    <n v="0"/>
    <n v="0"/>
    <n v="0"/>
    <n v="1"/>
    <n v="1"/>
    <n v="0"/>
    <n v="0"/>
    <n v="0"/>
    <n v="0"/>
    <n v="0"/>
    <n v="0"/>
    <n v="0"/>
    <n v="0"/>
    <n v="0"/>
    <n v="0"/>
    <n v="0"/>
    <n v="0"/>
    <n v="0"/>
    <n v="1"/>
    <n v="50"/>
    <s v="."/>
    <n v="390000"/>
    <s v="."/>
    <s v="."/>
    <s v="."/>
    <n v="0"/>
    <s v="No Evidence"/>
    <s v="N/A"/>
    <n v="0"/>
    <s v="No Evidence"/>
    <s v="No Evidence"/>
    <n v="0"/>
    <s v="No Evidence"/>
    <n v="0"/>
    <s v="No Evidence"/>
    <s v="http://www.worldbank.org/projects/search?lang=en&amp;status_exact=Active^Closed&amp;prodline_exact=GU^PE&amp;mjsectorcode_exact=AX"/>
    <m/>
    <s v="http://www.worldbank.org/projects/P122123/zambia-livestock-development-animal-health-project?lang=en"/>
  </r>
  <r>
    <s v="Zambia - Market Access, Trade, and Enabling Policies Project (MATEP)"/>
    <s v="USAID"/>
    <s v="USAID"/>
    <s v="N/A"/>
    <n v="0"/>
    <s v="."/>
    <s v="Zambia"/>
    <s v="SSA"/>
    <n v="2005"/>
    <s v="2000s"/>
    <s v="Agribusiness Development Cluster"/>
    <s v="Horticulture, Cut Flowers, Honey, Groundnuts, Beans, Coffee, Chilis, Maize/Seed, Cotton, Livestock and Wood products"/>
    <n v="0"/>
    <n v="0"/>
    <n v="0"/>
    <n v="0"/>
    <n v="0"/>
    <n v="0"/>
    <n v="0"/>
    <n v="0"/>
    <n v="1"/>
    <n v="0"/>
    <n v="0"/>
    <n v="0"/>
    <n v="0"/>
    <n v="1"/>
    <n v="0"/>
    <n v="0"/>
    <n v="1"/>
    <n v="1"/>
    <n v="0"/>
    <n v="0"/>
    <n v="0"/>
    <n v="1"/>
    <n v="1"/>
    <n v="0"/>
    <n v="0"/>
    <n v="0"/>
    <n v="0"/>
    <n v="0"/>
    <n v="0"/>
    <n v="0"/>
    <n v="0"/>
    <n v="3"/>
    <n v="10"/>
    <n v="160000"/>
    <s v="."/>
    <s v="."/>
    <s v="798 million"/>
    <n v="2009"/>
    <n v="0"/>
    <s v="No Evidence"/>
    <s v="N/A"/>
    <n v="0"/>
    <s v="No Evidence"/>
    <s v="No Evidence"/>
    <n v="1"/>
    <s v="The Ministry of Trade, Commerce and Industry (MTCI) plays a co-ordinating role in the implementation of the Private Sector Development (PSD) Action Plan, approved in a large consultative forum in Livingstone in 2004. The newly created Zambia Development Agency, bringing together five pre-existing agencies (Export Board, Export Processing Zones Authority, Small Enterprises Development Board, Investment Centre and Privatisation Agency) will act (Bonaglia 2009)_x000a_trade-related training education is the main area of support in the category_x000a_of trade policy and regulation (TPR). Training in trade negotiation is a different sub-category but is closely_x000a_related to trade-related training education and should thus be considered together. Efforts targeted at this_x000a_area have focused mostly at enhancing Zambia’s participation in the WTO so that it can safeguard its_x000a_interests together with other developing countries. (Chiwele)_x000a_Six countries and two multilateral agencies are report to have provided Zambia with support for_x000a_trade promotion. Going by the activities listed in the WTO/OECD database, much of this help is aimed at_x000a_expanding Zambia’s exports by dealing with supply-side issues, such as commercialisation and_x000a_transformation of agriculture, support to enhance the implementation of AGOA, the training of supervisors_x000a_and managers in the horticultural industry and the improvement of trade-related environment through_x000a_appropriate policies."/>
    <n v="0"/>
    <s v="No Evidence"/>
    <s v="Chiwele, 2006"/>
    <s v="Bonaglia 2009; MATEP 2006, 2009; Cardno 2010"/>
    <s v="http://dai.com/our-work/projects/zambia%E2%80%94market-access-trade-and-enabling-policies-program-matep"/>
  </r>
  <r>
    <s v="Zambia - Production, Finance and Improved Technology Program (PROFIT)"/>
    <s v="CLUSA/USAID"/>
    <s v="USAID"/>
    <s v="N/A"/>
    <n v="0"/>
    <s v="."/>
    <s v="Zambia"/>
    <s v="SSA"/>
    <n v="2005"/>
    <s v="2000s"/>
    <s v="Agribusiness Development Cluster"/>
    <s v="Maize, Beef, Cotton "/>
    <n v="1"/>
    <n v="0"/>
    <n v="0"/>
    <n v="1"/>
    <n v="0"/>
    <n v="0"/>
    <n v="0"/>
    <n v="0"/>
    <n v="0"/>
    <n v="0"/>
    <n v="0"/>
    <n v="0"/>
    <n v="0"/>
    <n v="0"/>
    <n v="0"/>
    <n v="0"/>
    <n v="1"/>
    <n v="1"/>
    <n v="0"/>
    <n v="0"/>
    <n v="0"/>
    <n v="1"/>
    <n v="1"/>
    <n v="0"/>
    <n v="0"/>
    <n v="0"/>
    <n v="0"/>
    <n v="0"/>
    <n v="0"/>
    <n v="0"/>
    <n v="0"/>
    <n v="2"/>
    <n v="15"/>
    <s v="."/>
    <n v="100000"/>
    <s v="."/>
    <s v="3,510 Kwacha (average per farmer)"/>
    <n v="2009"/>
    <n v="1"/>
    <s v="Positive"/>
    <s v="Production of maize, the most important crop for farmers in the survey, increased on average by 82% for farmers who were active in PROFIT compared to 68% for those who were inactive. Perhaps more importantly, the average amount of maize sales increased by 161% for farmers who were active in PROFIT, compared to 56 percent for those who were inactive."/>
    <n v="1"/>
    <s v="Positive"/>
    <s v="Production of maize, the most important crop for farmers in the survey, increased on average by 82% for farmers who were active in PROFIT compared to 68% for those who were inactive. Perhaps more importantly, the average amount of maize sales increased by 161% for farmers who were active in PROFIT, compared to 56 percent for those who were inactive."/>
    <n v="1"/>
    <s v="The Ministry of Trade, Commerce and Industry (MTCI) plays a co-ordinating role in the implementation of the Private Sector Development (PSD) Action Plan, approved in a large consultative forum in Livingstone in 2004. The newly created Zambia Development Agency, bringing together five pre-existing agencies (Export Board, Export Processing Zones Authority, Small Enterprises Development Board, Investment Centre and Privatisation Agency) will act (Bonaglia 2009)_x000a_trade-related training education is the main area of support in the category_x000a_of trade policy and regulation (TPR). Training in trade negotiation is a different sub-category but is closely_x000a_related to trade-related training education and should thus be considered together. Efforts targeted at this_x000a_area have focused mostly at enhancing Zambia’s participation in the WTO so that it can safeguard its_x000a_interests together with other developing countries. (Chiwele)_x000a_Six countries and two multilateral agencies are report to have provided Zambia with support for_x000a_trade promotion. Going by the activities listed in the WTO/OECD database, much of this help is aimed at_x000a_expanding Zambia’s exports by dealing with supply-side issues, such as commercialisation and_x000a_transformation of agriculture, support to enhance the implementation of AGOA, the training of supervisors_x000a_and managers in the horticultural industry and the improvement of trade-related environment through_x000a_appropriate policies."/>
    <n v="0"/>
    <s v="No Evidence"/>
    <s v="Chiwele, 2006"/>
    <s v="Bonaglia 2009; USAID 2010"/>
    <s v="http://www.ifdc.org/projects/current2/east_southern_africa_division/profi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Data" updatedVersion="5" minRefreshableVersion="3" showMemberPropertyTips="0" useAutoFormatting="1" itemPrintTitles="1" createdVersion="5" indent="0" compact="0" compactData="0" gridDropZones="1">
  <location ref="A3:G16" firstHeaderRow="1" firstDataRow="1" firstDataCol="1"/>
  <pivotFields count="63">
    <pivotField compact="0" outline="0" subtotalTop="0" showAll="0" includeNewItemsInFilter="1"/>
    <pivotField compact="0" outline="0" showAll="0" defaultSubtotal="0"/>
    <pivotField compact="0" outline="0" showAll="0" defaultSubtotal="0"/>
    <pivotField compact="0" outline="0" showAll="0"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pivotTableStyleInfo showRowHeaders="1" showColHeaders="1" showRowStripes="0" showColStripes="0" showLastColumn="1"/>
</pivotTableDefinition>
</file>

<file path=xl/tables/table1.xml><?xml version="1.0" encoding="utf-8"?>
<table xmlns="http://schemas.openxmlformats.org/spreadsheetml/2006/main" id="2" name="Table2" displayName="Table2" ref="A1:I34" totalsRowShown="0" headerRowDxfId="13" dataDxfId="11" headerRowBorderDxfId="12" tableBorderDxfId="10" totalsRowBorderDxfId="9">
  <autoFilter ref="A1:I34"/>
  <sortState ref="A2:J34">
    <sortCondition ref="E1:E34"/>
  </sortState>
  <tableColumns count="9">
    <tableColumn id="1" name="Name" dataDxfId="8"/>
    <tableColumn id="3" name="Organization URL" dataDxfId="7"/>
    <tableColumn id="4" name="Country" dataDxfId="6"/>
    <tableColumn id="5" name="Region" dataDxfId="5"/>
    <tableColumn id="6" name="Class" dataDxfId="4"/>
    <tableColumn id="7" name="Sector" dataDxfId="3"/>
    <tableColumn id="8" name="Year Established" dataDxfId="2"/>
    <tableColumn id="15" name="Source" dataDxfId="1"/>
    <tableColumn id="16" name="Supporting Documants" dataDxfId="0"/>
  </tableColumns>
  <tableStyleInfo name="TableStyleMedium2" showFirstColumn="0" showLastColumn="0" showRowStripes="1" showColumnStripes="0"/>
</table>
</file>

<file path=xl/theme/theme1.xml><?xml version="1.0" encoding="utf-8"?>
<a:theme xmlns:a="http://schemas.openxmlformats.org/drawingml/2006/main" name="Theme1">
  <a:themeElements>
    <a:clrScheme name="EPARv2">
      <a:dk1>
        <a:sysClr val="windowText" lastClr="000000"/>
      </a:dk1>
      <a:lt1>
        <a:sysClr val="window" lastClr="FFFFFF"/>
      </a:lt1>
      <a:dk2>
        <a:srgbClr val="39275B"/>
      </a:dk2>
      <a:lt2>
        <a:srgbClr val="C1BFB7"/>
      </a:lt2>
      <a:accent1>
        <a:srgbClr val="898F4B"/>
      </a:accent1>
      <a:accent2>
        <a:srgbClr val="8064A2"/>
      </a:accent2>
      <a:accent3>
        <a:srgbClr val="165788"/>
      </a:accent3>
      <a:accent4>
        <a:srgbClr val="BD4F19"/>
      </a:accent4>
      <a:accent5>
        <a:srgbClr val="93B1CC"/>
      </a:accent5>
      <a:accent6>
        <a:srgbClr val="DBCEAC"/>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icra-edu.org/page.cfm?pageid=partnerghana_stories" TargetMode="External"/><Relationship Id="rId1" Type="http://schemas.openxmlformats.org/officeDocument/2006/relationships/hyperlink" Target="http://www.icraedu.org/page.cfm?pageid=partnerghana_stories"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www.ripublication.com/ijmibs-spl/ijbmisv4n3spl_02.pdf" TargetMode="External"/><Relationship Id="rId13" Type="http://schemas.openxmlformats.org/officeDocument/2006/relationships/hyperlink" Target="http://www.aavishkaar.in/;" TargetMode="External"/><Relationship Id="rId3" Type="http://schemas.openxmlformats.org/officeDocument/2006/relationships/hyperlink" Target="http://www.worldbank.org/projects/search?lang=en&amp;status_exact=Active%5eClosed&amp;prodline_exact=GU%5ePE&amp;mjsectorcode_exact=AX" TargetMode="External"/><Relationship Id="rId7" Type="http://schemas.openxmlformats.org/officeDocument/2006/relationships/hyperlink" Target="http://www.ripublication.com/ijmibs-spl/ijbmisv4n3spl_02.pdf" TargetMode="External"/><Relationship Id="rId12" Type="http://schemas.openxmlformats.org/officeDocument/2006/relationships/hyperlink" Target="http://www.ripublication.com/ijmibs-spl/ijbmisv4n3spl_02.pdf" TargetMode="External"/><Relationship Id="rId17" Type="http://schemas.openxmlformats.org/officeDocument/2006/relationships/table" Target="../tables/table1.xml"/><Relationship Id="rId2" Type="http://schemas.openxmlformats.org/officeDocument/2006/relationships/hyperlink" Target="http://www.ripublication.com/ijmibs-spl/ijbmisv4n3spl_02.pdf" TargetMode="External"/><Relationship Id="rId16" Type="http://schemas.openxmlformats.org/officeDocument/2006/relationships/hyperlink" Target="http://www.oneacrefund.org/" TargetMode="External"/><Relationship Id="rId1" Type="http://schemas.openxmlformats.org/officeDocument/2006/relationships/hyperlink" Target="http://www.aau.in/college-menu/638" TargetMode="External"/><Relationship Id="rId6" Type="http://schemas.openxmlformats.org/officeDocument/2006/relationships/hyperlink" Target="http://www.infodev.org/infodev-files/agribusiness.chile_.web_.pdf" TargetMode="External"/><Relationship Id="rId11" Type="http://schemas.openxmlformats.org/officeDocument/2006/relationships/hyperlink" Target="http://www.ripublication.com/ijmibs-spl/ijbmisv4n3spl_02.pdf" TargetMode="External"/><Relationship Id="rId5" Type="http://schemas.openxmlformats.org/officeDocument/2006/relationships/hyperlink" Target="http://www.ethiopiainvestor.com/index.php?option=com_content&amp;view=article&amp;id=4495:ethiopian-sustainable-agribusiness-incubator&amp;catid=125:premium-radio-show" TargetMode="External"/><Relationship Id="rId15" Type="http://schemas.openxmlformats.org/officeDocument/2006/relationships/hyperlink" Target="http://www.aipicrisat.org/agri-business-incubation-abi-program/about" TargetMode="External"/><Relationship Id="rId10" Type="http://schemas.openxmlformats.org/officeDocument/2006/relationships/hyperlink" Target="http://www.ripublication.com/ijmibs-spl/ijbmisv4n3spl_02.pdf" TargetMode="External"/><Relationship Id="rId4" Type="http://schemas.openxmlformats.org/officeDocument/2006/relationships/hyperlink" Target="http://www.ripublication.com/ijmibs-spl/ijbmisv4n3spl_02.pdf" TargetMode="External"/><Relationship Id="rId9" Type="http://schemas.openxmlformats.org/officeDocument/2006/relationships/hyperlink" Target="http://www.ripublication.com/ijmibs-spl/ijbmisv4n3spl_02.pdf" TargetMode="External"/><Relationship Id="rId14" Type="http://schemas.openxmlformats.org/officeDocument/2006/relationships/hyperlink" Target="http://www.coderglob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15"/>
  <sheetViews>
    <sheetView tabSelected="1" workbookViewId="0">
      <selection activeCell="I15" sqref="I15"/>
    </sheetView>
  </sheetViews>
  <sheetFormatPr defaultRowHeight="15"/>
  <cols>
    <col min="1" max="1" width="9.85546875" style="19" bestFit="1" customWidth="1"/>
    <col min="2" max="16384" width="9.140625" style="19"/>
  </cols>
  <sheetData>
    <row r="6" spans="1:1">
      <c r="A6" s="18" t="s">
        <v>817</v>
      </c>
    </row>
    <row r="7" spans="1:1">
      <c r="A7" s="19" t="s">
        <v>818</v>
      </c>
    </row>
    <row r="8" spans="1:1">
      <c r="A8" s="19" t="s">
        <v>821</v>
      </c>
    </row>
    <row r="10" spans="1:1">
      <c r="A10" s="18" t="s">
        <v>819</v>
      </c>
    </row>
    <row r="11" spans="1:1">
      <c r="A11" s="19" t="s">
        <v>822</v>
      </c>
    </row>
    <row r="13" spans="1:1">
      <c r="A13" s="20">
        <v>42123</v>
      </c>
    </row>
    <row r="15" spans="1:1">
      <c r="A15" s="19" t="s">
        <v>820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99"/>
  <sheetViews>
    <sheetView workbookViewId="0">
      <pane xSplit="1" ySplit="1" topLeftCell="B2" activePane="bottomRight" state="frozen"/>
      <selection pane="topRight" activeCell="B1" sqref="B1"/>
      <selection pane="bottomLeft" activeCell="A2" sqref="A2"/>
      <selection pane="bottomRight" activeCell="C1" sqref="C1"/>
    </sheetView>
  </sheetViews>
  <sheetFormatPr defaultRowHeight="12.75"/>
  <cols>
    <col min="1" max="1" width="50.85546875" style="4" customWidth="1"/>
    <col min="2" max="3" width="20.42578125" style="4" customWidth="1"/>
    <col min="4" max="5" width="9.140625" style="4"/>
    <col min="6" max="6" width="11.5703125" style="4" customWidth="1"/>
    <col min="7" max="54" width="9.140625" style="4"/>
    <col min="55" max="55" width="21.42578125" style="4" bestFit="1" customWidth="1"/>
    <col min="56" max="16384" width="9.140625" style="4"/>
  </cols>
  <sheetData>
    <row r="1" spans="1:63" s="3" customFormat="1">
      <c r="A1" s="3" t="s">
        <v>553</v>
      </c>
      <c r="B1" s="3" t="s">
        <v>778</v>
      </c>
      <c r="C1" s="3" t="s">
        <v>814</v>
      </c>
      <c r="D1" s="3" t="s">
        <v>779</v>
      </c>
      <c r="E1" s="3" t="s">
        <v>554</v>
      </c>
      <c r="F1" s="3" t="s">
        <v>813</v>
      </c>
      <c r="G1" s="3" t="s">
        <v>555</v>
      </c>
      <c r="H1" s="3" t="s">
        <v>556</v>
      </c>
      <c r="I1" s="3" t="s">
        <v>557</v>
      </c>
      <c r="J1" s="3" t="s">
        <v>558</v>
      </c>
      <c r="K1" s="3" t="s">
        <v>559</v>
      </c>
      <c r="L1" s="3" t="s">
        <v>560</v>
      </c>
      <c r="M1" s="3" t="s">
        <v>561</v>
      </c>
      <c r="N1" s="3" t="s">
        <v>562</v>
      </c>
      <c r="O1" s="3" t="s">
        <v>563</v>
      </c>
      <c r="P1" s="3" t="s">
        <v>564</v>
      </c>
      <c r="Q1" s="3" t="s">
        <v>565</v>
      </c>
      <c r="R1" s="3" t="s">
        <v>566</v>
      </c>
      <c r="S1" s="3" t="s">
        <v>567</v>
      </c>
      <c r="T1" s="3" t="s">
        <v>568</v>
      </c>
      <c r="U1" s="3" t="s">
        <v>569</v>
      </c>
      <c r="V1" s="3" t="s">
        <v>570</v>
      </c>
      <c r="W1" s="3" t="s">
        <v>571</v>
      </c>
      <c r="X1" s="3" t="s">
        <v>572</v>
      </c>
      <c r="Y1" s="3" t="s">
        <v>573</v>
      </c>
      <c r="Z1" s="3" t="s">
        <v>574</v>
      </c>
      <c r="AA1" s="3" t="s">
        <v>575</v>
      </c>
      <c r="AB1" s="3" t="s">
        <v>576</v>
      </c>
      <c r="AC1" s="3" t="s">
        <v>577</v>
      </c>
      <c r="AD1" s="3" t="s">
        <v>578</v>
      </c>
      <c r="AE1" s="3" t="s">
        <v>579</v>
      </c>
      <c r="AF1" s="3" t="s">
        <v>580</v>
      </c>
      <c r="AG1" s="3" t="s">
        <v>581</v>
      </c>
      <c r="AH1" s="3" t="s">
        <v>582</v>
      </c>
      <c r="AI1" s="3" t="s">
        <v>583</v>
      </c>
      <c r="AJ1" s="3" t="s">
        <v>584</v>
      </c>
      <c r="AK1" s="3" t="s">
        <v>585</v>
      </c>
      <c r="AL1" s="3" t="s">
        <v>586</v>
      </c>
      <c r="AM1" s="3" t="s">
        <v>587</v>
      </c>
      <c r="AN1" s="3" t="s">
        <v>588</v>
      </c>
      <c r="AO1" s="3" t="s">
        <v>589</v>
      </c>
      <c r="AP1" s="3" t="s">
        <v>590</v>
      </c>
      <c r="AQ1" s="3" t="s">
        <v>591</v>
      </c>
      <c r="AR1" s="3" t="s">
        <v>592</v>
      </c>
      <c r="AS1" s="3" t="s">
        <v>593</v>
      </c>
      <c r="AT1" s="3" t="s">
        <v>594</v>
      </c>
      <c r="AU1" s="3" t="s">
        <v>595</v>
      </c>
      <c r="AV1" s="3" t="s">
        <v>780</v>
      </c>
      <c r="AW1" s="3" t="s">
        <v>788</v>
      </c>
      <c r="AX1" s="3" t="s">
        <v>596</v>
      </c>
      <c r="AY1" s="3" t="s">
        <v>598</v>
      </c>
      <c r="AZ1" s="3" t="s">
        <v>597</v>
      </c>
      <c r="BA1" s="3" t="s">
        <v>809</v>
      </c>
      <c r="BB1" s="3" t="s">
        <v>807</v>
      </c>
      <c r="BC1" s="3" t="s">
        <v>599</v>
      </c>
      <c r="BD1" s="3" t="s">
        <v>808</v>
      </c>
      <c r="BE1" s="3" t="s">
        <v>810</v>
      </c>
      <c r="BF1" s="3" t="s">
        <v>812</v>
      </c>
      <c r="BG1" s="3" t="s">
        <v>811</v>
      </c>
      <c r="BH1" s="3" t="s">
        <v>600</v>
      </c>
      <c r="BI1" s="3" t="s">
        <v>601</v>
      </c>
      <c r="BJ1" s="3" t="s">
        <v>602</v>
      </c>
      <c r="BK1" s="3" t="s">
        <v>603</v>
      </c>
    </row>
    <row r="2" spans="1:63">
      <c r="A2" s="4" t="s">
        <v>79</v>
      </c>
      <c r="B2" s="4" t="s">
        <v>613</v>
      </c>
      <c r="C2" s="4" t="s">
        <v>113</v>
      </c>
      <c r="D2" s="4" t="s">
        <v>605</v>
      </c>
      <c r="E2" s="4">
        <v>0</v>
      </c>
      <c r="F2" s="4" t="s">
        <v>20</v>
      </c>
      <c r="G2" s="4" t="s">
        <v>614</v>
      </c>
      <c r="H2" s="4" t="s">
        <v>608</v>
      </c>
      <c r="I2" s="4">
        <v>2010</v>
      </c>
      <c r="J2" s="4" t="s">
        <v>615</v>
      </c>
      <c r="K2" s="4" t="s">
        <v>610</v>
      </c>
      <c r="L2" s="4" t="s">
        <v>616</v>
      </c>
      <c r="M2" s="4">
        <v>0</v>
      </c>
      <c r="N2" s="4">
        <v>0</v>
      </c>
      <c r="O2" s="4">
        <v>0</v>
      </c>
      <c r="P2" s="4">
        <v>0</v>
      </c>
      <c r="Q2" s="4">
        <v>0</v>
      </c>
      <c r="R2" s="4">
        <v>0</v>
      </c>
      <c r="S2" s="4">
        <v>0</v>
      </c>
      <c r="T2" s="4">
        <v>0</v>
      </c>
      <c r="U2" s="4">
        <v>1</v>
      </c>
      <c r="V2" s="4">
        <v>0</v>
      </c>
      <c r="W2" s="4">
        <v>0</v>
      </c>
      <c r="X2" s="4">
        <v>1</v>
      </c>
      <c r="Y2" s="4">
        <v>1</v>
      </c>
      <c r="Z2" s="4">
        <v>0</v>
      </c>
      <c r="AA2" s="4">
        <v>0</v>
      </c>
      <c r="AB2" s="4">
        <v>0</v>
      </c>
      <c r="AC2" s="4">
        <v>1</v>
      </c>
      <c r="AD2" s="4">
        <v>0</v>
      </c>
      <c r="AE2" s="4">
        <v>0</v>
      </c>
      <c r="AF2" s="4">
        <v>0</v>
      </c>
      <c r="AG2" s="4">
        <v>1</v>
      </c>
      <c r="AH2" s="4">
        <v>0</v>
      </c>
      <c r="AI2" s="4">
        <v>0</v>
      </c>
      <c r="AJ2" s="4">
        <v>0</v>
      </c>
      <c r="AK2" s="4">
        <v>0</v>
      </c>
      <c r="AL2" s="4">
        <v>0</v>
      </c>
      <c r="AM2" s="4">
        <v>0</v>
      </c>
      <c r="AN2" s="4">
        <v>0</v>
      </c>
      <c r="AO2" s="4">
        <v>0</v>
      </c>
      <c r="AP2" s="4">
        <v>0</v>
      </c>
      <c r="AQ2" s="4">
        <v>0</v>
      </c>
      <c r="AR2" s="4">
        <v>2</v>
      </c>
      <c r="AS2" s="4">
        <v>1131</v>
      </c>
      <c r="AT2" s="4" t="s">
        <v>20</v>
      </c>
      <c r="AU2" s="4" t="s">
        <v>20</v>
      </c>
      <c r="AV2" s="4" t="s">
        <v>20</v>
      </c>
      <c r="AW2" s="4" t="s">
        <v>20</v>
      </c>
      <c r="AX2" s="4" t="s">
        <v>20</v>
      </c>
      <c r="AY2" s="4">
        <v>0</v>
      </c>
      <c r="AZ2" s="4" t="s">
        <v>508</v>
      </c>
      <c r="BA2" s="4" t="s">
        <v>508</v>
      </c>
      <c r="BB2" s="4">
        <v>0</v>
      </c>
      <c r="BC2" s="4" t="s">
        <v>508</v>
      </c>
      <c r="BD2" s="4" t="s">
        <v>508</v>
      </c>
      <c r="BE2" s="4">
        <v>0</v>
      </c>
      <c r="BF2" s="4" t="s">
        <v>508</v>
      </c>
      <c r="BG2" s="4">
        <v>0</v>
      </c>
      <c r="BH2" s="4" t="s">
        <v>508</v>
      </c>
      <c r="BI2" s="4" t="s">
        <v>617</v>
      </c>
      <c r="BJ2" s="4" t="s">
        <v>618</v>
      </c>
    </row>
    <row r="3" spans="1:63">
      <c r="A3" s="4" t="s">
        <v>80</v>
      </c>
      <c r="B3" s="4" t="s">
        <v>604</v>
      </c>
      <c r="C3" s="4" t="s">
        <v>516</v>
      </c>
      <c r="D3" s="4" t="s">
        <v>605</v>
      </c>
      <c r="E3" s="4">
        <v>1</v>
      </c>
      <c r="F3" s="4" t="s">
        <v>606</v>
      </c>
      <c r="G3" s="4" t="s">
        <v>607</v>
      </c>
      <c r="H3" s="4" t="s">
        <v>608</v>
      </c>
      <c r="I3" s="4">
        <v>2006</v>
      </c>
      <c r="J3" s="4" t="s">
        <v>609</v>
      </c>
      <c r="K3" s="4" t="s">
        <v>610</v>
      </c>
      <c r="L3" s="4" t="s">
        <v>611</v>
      </c>
      <c r="M3" s="4">
        <v>0</v>
      </c>
      <c r="N3" s="4">
        <v>0</v>
      </c>
      <c r="O3" s="4">
        <v>0</v>
      </c>
      <c r="P3" s="4">
        <v>0</v>
      </c>
      <c r="Q3" s="4">
        <v>0</v>
      </c>
      <c r="R3" s="4">
        <v>0</v>
      </c>
      <c r="S3" s="4">
        <v>0</v>
      </c>
      <c r="T3" s="4">
        <v>0</v>
      </c>
      <c r="U3" s="4">
        <v>1</v>
      </c>
      <c r="V3" s="4">
        <v>0</v>
      </c>
      <c r="W3" s="4">
        <v>1</v>
      </c>
      <c r="X3" s="4">
        <v>1</v>
      </c>
      <c r="Y3" s="4">
        <v>1</v>
      </c>
      <c r="Z3" s="4">
        <v>0</v>
      </c>
      <c r="AA3" s="4">
        <v>0</v>
      </c>
      <c r="AB3" s="4">
        <v>0</v>
      </c>
      <c r="AC3" s="4">
        <v>1</v>
      </c>
      <c r="AD3" s="4">
        <v>0</v>
      </c>
      <c r="AE3" s="4">
        <v>1</v>
      </c>
      <c r="AF3" s="4">
        <v>0</v>
      </c>
      <c r="AG3" s="4">
        <v>0</v>
      </c>
      <c r="AH3" s="4">
        <v>0</v>
      </c>
      <c r="AI3" s="4">
        <v>0</v>
      </c>
      <c r="AJ3" s="4">
        <v>0</v>
      </c>
      <c r="AK3" s="4">
        <v>0</v>
      </c>
      <c r="AL3" s="4">
        <v>0</v>
      </c>
      <c r="AM3" s="4">
        <v>0</v>
      </c>
      <c r="AN3" s="4">
        <v>0</v>
      </c>
      <c r="AO3" s="4">
        <v>0</v>
      </c>
      <c r="AP3" s="4">
        <v>0</v>
      </c>
      <c r="AQ3" s="4">
        <v>0</v>
      </c>
      <c r="AR3" s="4">
        <v>2</v>
      </c>
      <c r="AS3" s="4">
        <v>70.8</v>
      </c>
      <c r="AT3" s="4">
        <v>4500</v>
      </c>
      <c r="AU3" s="4">
        <v>15000</v>
      </c>
      <c r="AV3" s="4">
        <f>AT3/AU3</f>
        <v>0.3</v>
      </c>
      <c r="AY3" s="4">
        <v>0</v>
      </c>
      <c r="AZ3" s="4" t="s">
        <v>508</v>
      </c>
      <c r="BA3" s="4" t="s">
        <v>508</v>
      </c>
      <c r="BB3" s="4">
        <v>0</v>
      </c>
      <c r="BC3" s="4" t="s">
        <v>508</v>
      </c>
      <c r="BE3" s="4">
        <v>0</v>
      </c>
      <c r="BF3" s="4" t="s">
        <v>508</v>
      </c>
      <c r="BG3" s="4">
        <v>0</v>
      </c>
      <c r="BH3" s="4" t="s">
        <v>508</v>
      </c>
      <c r="BI3" s="4" t="s">
        <v>612</v>
      </c>
    </row>
    <row r="4" spans="1:63">
      <c r="A4" s="4" t="s">
        <v>44</v>
      </c>
      <c r="B4" s="4" t="s">
        <v>619</v>
      </c>
      <c r="C4" s="4" t="s">
        <v>115</v>
      </c>
      <c r="D4" s="4" t="s">
        <v>605</v>
      </c>
      <c r="E4" s="4">
        <v>0</v>
      </c>
      <c r="F4" s="4" t="s">
        <v>620</v>
      </c>
      <c r="G4" s="4" t="s">
        <v>621</v>
      </c>
      <c r="H4" s="4" t="s">
        <v>622</v>
      </c>
      <c r="I4" s="4">
        <v>1960</v>
      </c>
      <c r="J4" s="4" t="s">
        <v>623</v>
      </c>
      <c r="K4" s="4" t="s">
        <v>610</v>
      </c>
      <c r="L4" s="4" t="s">
        <v>565</v>
      </c>
      <c r="M4" s="4">
        <v>1</v>
      </c>
      <c r="N4" s="4">
        <v>0</v>
      </c>
      <c r="O4" s="4">
        <v>0</v>
      </c>
      <c r="P4" s="4">
        <v>0</v>
      </c>
      <c r="Q4" s="4">
        <v>1</v>
      </c>
      <c r="R4" s="4">
        <v>0</v>
      </c>
      <c r="S4" s="4">
        <v>0</v>
      </c>
      <c r="T4" s="4">
        <v>0</v>
      </c>
      <c r="U4" s="4">
        <v>1</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1</v>
      </c>
      <c r="AS4" s="4">
        <v>1500</v>
      </c>
      <c r="AT4" s="4">
        <v>140000</v>
      </c>
      <c r="AU4" s="4">
        <v>16000</v>
      </c>
      <c r="AV4" s="4">
        <f>AT4/AU4</f>
        <v>8.75</v>
      </c>
      <c r="AW4" s="4" t="s">
        <v>797</v>
      </c>
      <c r="AX4" s="4">
        <v>2004</v>
      </c>
      <c r="AY4" s="4">
        <v>1</v>
      </c>
      <c r="AZ4" s="4" t="s">
        <v>624</v>
      </c>
      <c r="BA4" s="4" t="s">
        <v>625</v>
      </c>
      <c r="BB4" s="4">
        <v>1</v>
      </c>
      <c r="BC4" s="4" t="s">
        <v>624</v>
      </c>
      <c r="BD4" s="4" t="s">
        <v>626</v>
      </c>
      <c r="BE4" s="4">
        <v>1</v>
      </c>
      <c r="BF4" s="4" t="s">
        <v>627</v>
      </c>
      <c r="BG4" s="4">
        <v>1</v>
      </c>
      <c r="BH4" s="4" t="s">
        <v>628</v>
      </c>
      <c r="BI4" s="4" t="s">
        <v>629</v>
      </c>
      <c r="BJ4" s="4" t="s">
        <v>630</v>
      </c>
      <c r="BK4" s="4" t="s">
        <v>631</v>
      </c>
    </row>
    <row r="5" spans="1:63">
      <c r="A5" s="4" t="s">
        <v>81</v>
      </c>
      <c r="B5" s="4" t="s">
        <v>516</v>
      </c>
      <c r="C5" s="4" t="s">
        <v>516</v>
      </c>
      <c r="D5" s="4" t="s">
        <v>632</v>
      </c>
      <c r="E5" s="4">
        <v>0</v>
      </c>
      <c r="F5" s="4" t="s">
        <v>20</v>
      </c>
      <c r="G5" s="4" t="s">
        <v>633</v>
      </c>
      <c r="H5" s="4" t="s">
        <v>622</v>
      </c>
      <c r="I5" s="4">
        <v>1988</v>
      </c>
      <c r="J5" s="4" t="s">
        <v>634</v>
      </c>
      <c r="K5" s="4" t="s">
        <v>610</v>
      </c>
      <c r="L5" s="4" t="s">
        <v>635</v>
      </c>
      <c r="M5" s="4">
        <v>1</v>
      </c>
      <c r="N5" s="4">
        <v>1</v>
      </c>
      <c r="O5" s="4">
        <v>0</v>
      </c>
      <c r="P5" s="4">
        <v>0</v>
      </c>
      <c r="Q5" s="4">
        <v>0</v>
      </c>
      <c r="R5" s="4">
        <v>0</v>
      </c>
      <c r="S5" s="4">
        <v>0</v>
      </c>
      <c r="T5" s="4">
        <v>0</v>
      </c>
      <c r="U5" s="4">
        <v>1</v>
      </c>
      <c r="V5" s="4">
        <v>0</v>
      </c>
      <c r="W5" s="4">
        <v>0</v>
      </c>
      <c r="X5" s="4">
        <v>1</v>
      </c>
      <c r="Y5" s="4">
        <v>0</v>
      </c>
      <c r="Z5" s="4">
        <v>0</v>
      </c>
      <c r="AA5" s="4">
        <v>0</v>
      </c>
      <c r="AB5" s="4">
        <v>0</v>
      </c>
      <c r="AC5" s="4">
        <v>0</v>
      </c>
      <c r="AD5" s="4">
        <v>0</v>
      </c>
      <c r="AE5" s="4">
        <v>0</v>
      </c>
      <c r="AF5" s="4">
        <v>0</v>
      </c>
      <c r="AG5" s="4">
        <v>0</v>
      </c>
      <c r="AH5" s="4">
        <v>0</v>
      </c>
      <c r="AI5" s="4">
        <v>0</v>
      </c>
      <c r="AJ5" s="4">
        <v>0</v>
      </c>
      <c r="AK5" s="4">
        <v>0</v>
      </c>
      <c r="AL5" s="4">
        <v>0</v>
      </c>
      <c r="AM5" s="4">
        <v>0</v>
      </c>
      <c r="AN5" s="4">
        <v>0</v>
      </c>
      <c r="AO5" s="4">
        <v>1</v>
      </c>
      <c r="AP5" s="4">
        <v>0</v>
      </c>
      <c r="AQ5" s="4">
        <v>0</v>
      </c>
      <c r="AR5" s="4">
        <v>2</v>
      </c>
      <c r="AS5" s="4" t="s">
        <v>20</v>
      </c>
      <c r="AT5" s="4" t="s">
        <v>20</v>
      </c>
      <c r="AU5" s="4" t="s">
        <v>20</v>
      </c>
      <c r="AV5" s="4" t="s">
        <v>20</v>
      </c>
      <c r="AX5" s="4" t="s">
        <v>20</v>
      </c>
      <c r="AY5" s="4">
        <v>0</v>
      </c>
      <c r="AZ5" s="4" t="s">
        <v>508</v>
      </c>
      <c r="BA5" s="4" t="s">
        <v>508</v>
      </c>
      <c r="BB5" s="4">
        <v>0</v>
      </c>
      <c r="BC5" s="4" t="s">
        <v>508</v>
      </c>
      <c r="BD5" s="4" t="s">
        <v>508</v>
      </c>
      <c r="BE5" s="4">
        <v>0</v>
      </c>
      <c r="BF5" s="4" t="s">
        <v>508</v>
      </c>
      <c r="BG5" s="4">
        <v>0</v>
      </c>
      <c r="BH5" s="4" t="s">
        <v>508</v>
      </c>
      <c r="BI5" s="4" t="s">
        <v>612</v>
      </c>
      <c r="BJ5" s="4" t="s">
        <v>636</v>
      </c>
    </row>
    <row r="6" spans="1:63">
      <c r="A6" s="4" t="s">
        <v>82</v>
      </c>
      <c r="B6" s="4" t="s">
        <v>637</v>
      </c>
      <c r="C6" s="4" t="s">
        <v>113</v>
      </c>
      <c r="D6" s="4" t="s">
        <v>605</v>
      </c>
      <c r="E6" s="4">
        <v>0</v>
      </c>
      <c r="F6" s="4" t="s">
        <v>20</v>
      </c>
      <c r="G6" s="4" t="s">
        <v>638</v>
      </c>
      <c r="H6" s="4" t="s">
        <v>622</v>
      </c>
      <c r="I6" s="4">
        <v>1960</v>
      </c>
      <c r="J6" s="4" t="s">
        <v>623</v>
      </c>
      <c r="K6" s="4" t="s">
        <v>610</v>
      </c>
      <c r="L6" s="4" t="s">
        <v>565</v>
      </c>
      <c r="M6" s="4">
        <v>1</v>
      </c>
      <c r="N6" s="4">
        <v>0</v>
      </c>
      <c r="O6" s="4">
        <v>0</v>
      </c>
      <c r="P6" s="4">
        <v>0</v>
      </c>
      <c r="Q6" s="4">
        <v>1</v>
      </c>
      <c r="R6" s="4">
        <v>0</v>
      </c>
      <c r="S6" s="4">
        <v>0</v>
      </c>
      <c r="T6" s="4">
        <v>0</v>
      </c>
      <c r="U6" s="4">
        <v>1</v>
      </c>
      <c r="V6" s="4">
        <v>0</v>
      </c>
      <c r="W6" s="4">
        <v>0</v>
      </c>
      <c r="X6" s="4">
        <v>0</v>
      </c>
      <c r="Y6" s="4">
        <v>0</v>
      </c>
      <c r="Z6" s="4">
        <v>0</v>
      </c>
      <c r="AA6" s="4">
        <v>0</v>
      </c>
      <c r="AB6" s="4">
        <v>0</v>
      </c>
      <c r="AC6" s="4">
        <v>0</v>
      </c>
      <c r="AD6" s="4">
        <v>0</v>
      </c>
      <c r="AE6" s="4">
        <v>0</v>
      </c>
      <c r="AF6" s="4">
        <v>0</v>
      </c>
      <c r="AG6" s="4">
        <v>0</v>
      </c>
      <c r="AH6" s="4">
        <v>0</v>
      </c>
      <c r="AI6" s="4">
        <v>0</v>
      </c>
      <c r="AJ6" s="4">
        <v>0</v>
      </c>
      <c r="AK6" s="4">
        <v>0</v>
      </c>
      <c r="AL6" s="4">
        <v>0</v>
      </c>
      <c r="AM6" s="4">
        <v>0</v>
      </c>
      <c r="AN6" s="4">
        <v>0</v>
      </c>
      <c r="AO6" s="4">
        <v>0</v>
      </c>
      <c r="AP6" s="4">
        <v>0</v>
      </c>
      <c r="AQ6" s="4">
        <v>0</v>
      </c>
      <c r="AR6" s="4">
        <v>1</v>
      </c>
      <c r="AS6" s="4">
        <v>70</v>
      </c>
      <c r="AT6" s="4">
        <v>3000</v>
      </c>
      <c r="AU6" s="4">
        <v>11000</v>
      </c>
      <c r="AV6" s="4">
        <f>AT6/AU6</f>
        <v>0.27272727272727271</v>
      </c>
      <c r="AW6" s="4" t="s">
        <v>783</v>
      </c>
      <c r="AX6" s="4">
        <v>2001</v>
      </c>
      <c r="AY6" s="4">
        <v>1</v>
      </c>
      <c r="AZ6" s="4" t="s">
        <v>624</v>
      </c>
      <c r="BA6" s="4" t="s">
        <v>639</v>
      </c>
      <c r="BB6" s="4">
        <v>1</v>
      </c>
      <c r="BC6" s="4" t="s">
        <v>640</v>
      </c>
      <c r="BD6" s="4" t="s">
        <v>641</v>
      </c>
      <c r="BE6" s="4">
        <v>1</v>
      </c>
      <c r="BF6" s="4" t="s">
        <v>642</v>
      </c>
      <c r="BG6" s="4">
        <v>1</v>
      </c>
      <c r="BH6" s="4" t="s">
        <v>643</v>
      </c>
      <c r="BI6" s="4" t="s">
        <v>629</v>
      </c>
      <c r="BJ6" s="4" t="s">
        <v>644</v>
      </c>
      <c r="BK6" s="4" t="s">
        <v>645</v>
      </c>
    </row>
    <row r="7" spans="1:63">
      <c r="A7" s="4" t="s">
        <v>76</v>
      </c>
      <c r="B7" s="4" t="s">
        <v>510</v>
      </c>
      <c r="C7" s="4" t="s">
        <v>516</v>
      </c>
      <c r="D7" s="4" t="s">
        <v>511</v>
      </c>
      <c r="E7" s="4">
        <v>0</v>
      </c>
      <c r="F7" s="4" t="s">
        <v>20</v>
      </c>
      <c r="G7" s="4" t="s">
        <v>647</v>
      </c>
      <c r="H7" s="4" t="s">
        <v>622</v>
      </c>
      <c r="I7" s="4">
        <v>2014</v>
      </c>
      <c r="J7" s="4" t="s">
        <v>615</v>
      </c>
      <c r="K7" s="4" t="s">
        <v>506</v>
      </c>
      <c r="L7" s="4" t="s">
        <v>512</v>
      </c>
      <c r="M7" s="4">
        <v>0</v>
      </c>
      <c r="N7" s="4">
        <v>0</v>
      </c>
      <c r="O7" s="4">
        <v>0</v>
      </c>
      <c r="P7" s="4">
        <v>0</v>
      </c>
      <c r="Q7" s="4">
        <v>0</v>
      </c>
      <c r="R7" s="4">
        <v>0</v>
      </c>
      <c r="S7" s="4">
        <v>0</v>
      </c>
      <c r="T7" s="4">
        <v>0</v>
      </c>
      <c r="U7" s="4">
        <v>1</v>
      </c>
      <c r="V7" s="4">
        <v>0</v>
      </c>
      <c r="W7" s="4">
        <v>0</v>
      </c>
      <c r="X7" s="4">
        <v>1</v>
      </c>
      <c r="Y7" s="4">
        <v>0</v>
      </c>
      <c r="Z7" s="4">
        <v>0</v>
      </c>
      <c r="AA7" s="4">
        <v>0</v>
      </c>
      <c r="AB7" s="4">
        <v>1</v>
      </c>
      <c r="AC7" s="4">
        <v>1</v>
      </c>
      <c r="AD7" s="4">
        <v>1</v>
      </c>
      <c r="AE7" s="4">
        <v>0</v>
      </c>
      <c r="AF7" s="4">
        <v>1</v>
      </c>
      <c r="AG7" s="4">
        <v>0</v>
      </c>
      <c r="AH7" s="4">
        <v>0</v>
      </c>
      <c r="AI7" s="4">
        <v>0</v>
      </c>
      <c r="AJ7" s="4">
        <v>0</v>
      </c>
      <c r="AK7" s="4">
        <v>0</v>
      </c>
      <c r="AL7" s="4">
        <v>1</v>
      </c>
      <c r="AM7" s="4">
        <v>0</v>
      </c>
      <c r="AN7" s="4">
        <v>1</v>
      </c>
      <c r="AO7" s="4">
        <v>0</v>
      </c>
      <c r="AP7" s="4">
        <v>1</v>
      </c>
      <c r="AQ7" s="4">
        <v>0</v>
      </c>
      <c r="AR7" s="4">
        <v>4</v>
      </c>
      <c r="AS7" s="4">
        <v>150</v>
      </c>
      <c r="AT7" s="4" t="s">
        <v>20</v>
      </c>
      <c r="AU7" s="4" t="s">
        <v>20</v>
      </c>
      <c r="AV7" s="4" t="s">
        <v>20</v>
      </c>
      <c r="AW7" s="4" t="s">
        <v>20</v>
      </c>
      <c r="AX7" s="4" t="s">
        <v>20</v>
      </c>
      <c r="AY7" s="4">
        <v>0</v>
      </c>
      <c r="AZ7" s="4" t="s">
        <v>508</v>
      </c>
      <c r="BA7" s="4" t="s">
        <v>508</v>
      </c>
      <c r="BB7" s="4">
        <v>0</v>
      </c>
      <c r="BC7" s="4" t="s">
        <v>508</v>
      </c>
      <c r="BD7" s="4" t="s">
        <v>508</v>
      </c>
      <c r="BE7" s="4">
        <v>0</v>
      </c>
      <c r="BF7" s="4" t="s">
        <v>508</v>
      </c>
      <c r="BG7" s="4">
        <v>1</v>
      </c>
      <c r="BH7" s="4" t="s">
        <v>513</v>
      </c>
      <c r="BI7" s="4" t="s">
        <v>612</v>
      </c>
    </row>
    <row r="8" spans="1:63">
      <c r="A8" s="4" t="s">
        <v>78</v>
      </c>
      <c r="B8" s="4" t="s">
        <v>504</v>
      </c>
      <c r="C8" s="4" t="s">
        <v>516</v>
      </c>
      <c r="D8" s="4" t="s">
        <v>505</v>
      </c>
      <c r="E8" s="4">
        <v>0</v>
      </c>
      <c r="F8" s="4" t="s">
        <v>20</v>
      </c>
      <c r="G8" s="4" t="s">
        <v>647</v>
      </c>
      <c r="H8" s="4" t="s">
        <v>622</v>
      </c>
      <c r="I8" s="4">
        <v>2013</v>
      </c>
      <c r="J8" s="4" t="s">
        <v>615</v>
      </c>
      <c r="K8" s="4" t="s">
        <v>506</v>
      </c>
      <c r="L8" s="4" t="s">
        <v>507</v>
      </c>
      <c r="M8" s="4">
        <v>0</v>
      </c>
      <c r="N8" s="4">
        <v>0</v>
      </c>
      <c r="O8" s="4">
        <v>0</v>
      </c>
      <c r="P8" s="4">
        <v>0</v>
      </c>
      <c r="Q8" s="4">
        <v>0</v>
      </c>
      <c r="R8" s="4">
        <v>0</v>
      </c>
      <c r="S8" s="4">
        <v>0</v>
      </c>
      <c r="T8" s="4">
        <v>0</v>
      </c>
      <c r="U8" s="4">
        <v>1</v>
      </c>
      <c r="V8" s="4">
        <v>0</v>
      </c>
      <c r="W8" s="4">
        <v>0</v>
      </c>
      <c r="X8" s="4">
        <v>1</v>
      </c>
      <c r="Y8" s="4">
        <v>0</v>
      </c>
      <c r="Z8" s="4">
        <v>1</v>
      </c>
      <c r="AA8" s="4">
        <v>0</v>
      </c>
      <c r="AB8" s="4">
        <v>0</v>
      </c>
      <c r="AC8" s="4">
        <v>1</v>
      </c>
      <c r="AD8" s="4">
        <v>0</v>
      </c>
      <c r="AE8" s="4">
        <v>0</v>
      </c>
      <c r="AF8" s="4">
        <v>1</v>
      </c>
      <c r="AG8" s="4">
        <v>1</v>
      </c>
      <c r="AH8" s="4">
        <v>0</v>
      </c>
      <c r="AI8" s="4">
        <v>0</v>
      </c>
      <c r="AJ8" s="4">
        <v>0</v>
      </c>
      <c r="AK8" s="4">
        <v>0</v>
      </c>
      <c r="AL8" s="4">
        <v>0</v>
      </c>
      <c r="AM8" s="4">
        <v>0</v>
      </c>
      <c r="AN8" s="4">
        <v>0</v>
      </c>
      <c r="AO8" s="4">
        <v>0</v>
      </c>
      <c r="AP8" s="4">
        <v>0</v>
      </c>
      <c r="AQ8" s="4">
        <v>0</v>
      </c>
      <c r="AR8" s="4">
        <v>2</v>
      </c>
      <c r="AS8" s="4">
        <v>100</v>
      </c>
      <c r="AT8" s="4" t="s">
        <v>20</v>
      </c>
      <c r="AU8" s="4" t="s">
        <v>20</v>
      </c>
      <c r="AV8" s="4" t="s">
        <v>20</v>
      </c>
      <c r="AW8" s="4" t="s">
        <v>20</v>
      </c>
      <c r="AX8" s="4" t="s">
        <v>20</v>
      </c>
      <c r="AY8" s="4">
        <v>0</v>
      </c>
      <c r="AZ8" s="4" t="s">
        <v>508</v>
      </c>
      <c r="BA8" s="4" t="s">
        <v>508</v>
      </c>
      <c r="BB8" s="4">
        <v>0</v>
      </c>
      <c r="BC8" s="4" t="s">
        <v>508</v>
      </c>
      <c r="BD8" s="4" t="s">
        <v>508</v>
      </c>
      <c r="BE8" s="4">
        <v>0</v>
      </c>
      <c r="BF8" s="4" t="s">
        <v>508</v>
      </c>
      <c r="BG8" s="4">
        <v>1</v>
      </c>
      <c r="BH8" s="4" t="s">
        <v>509</v>
      </c>
      <c r="BI8" s="4" t="s">
        <v>612</v>
      </c>
    </row>
    <row r="9" spans="1:63">
      <c r="A9" s="4" t="s">
        <v>94</v>
      </c>
      <c r="B9" s="4" t="s">
        <v>650</v>
      </c>
      <c r="C9" s="4" t="s">
        <v>114</v>
      </c>
      <c r="D9" s="4" t="s">
        <v>605</v>
      </c>
      <c r="E9" s="4">
        <v>0</v>
      </c>
      <c r="F9" s="4" t="s">
        <v>20</v>
      </c>
      <c r="G9" s="4" t="s">
        <v>647</v>
      </c>
      <c r="H9" s="4" t="s">
        <v>622</v>
      </c>
      <c r="I9" s="4">
        <v>1980</v>
      </c>
      <c r="J9" s="4" t="s">
        <v>634</v>
      </c>
      <c r="K9" s="4" t="s">
        <v>610</v>
      </c>
      <c r="L9" s="4" t="s">
        <v>651</v>
      </c>
      <c r="M9" s="4">
        <v>0</v>
      </c>
      <c r="N9" s="4">
        <v>0</v>
      </c>
      <c r="O9" s="4">
        <v>0</v>
      </c>
      <c r="P9" s="4">
        <v>0</v>
      </c>
      <c r="Q9" s="4">
        <v>0</v>
      </c>
      <c r="R9" s="4">
        <v>0</v>
      </c>
      <c r="S9" s="4">
        <v>0</v>
      </c>
      <c r="T9" s="4">
        <v>0</v>
      </c>
      <c r="U9" s="4">
        <v>0</v>
      </c>
      <c r="V9" s="4">
        <v>0</v>
      </c>
      <c r="W9" s="4">
        <v>0</v>
      </c>
      <c r="X9" s="4">
        <v>0</v>
      </c>
      <c r="Y9" s="4">
        <v>0</v>
      </c>
      <c r="Z9" s="4">
        <v>0</v>
      </c>
      <c r="AA9" s="4">
        <v>0</v>
      </c>
      <c r="AB9" s="4">
        <v>0</v>
      </c>
      <c r="AC9" s="4">
        <v>0</v>
      </c>
      <c r="AD9" s="4">
        <v>0</v>
      </c>
      <c r="AE9" s="4">
        <v>0</v>
      </c>
      <c r="AF9" s="4">
        <v>0</v>
      </c>
      <c r="AG9" s="4">
        <v>0</v>
      </c>
      <c r="AH9" s="4">
        <v>0</v>
      </c>
      <c r="AI9" s="4">
        <v>0</v>
      </c>
      <c r="AJ9" s="4">
        <v>0</v>
      </c>
      <c r="AK9" s="4">
        <v>0</v>
      </c>
      <c r="AL9" s="4">
        <v>0</v>
      </c>
      <c r="AM9" s="4">
        <v>0</v>
      </c>
      <c r="AN9" s="4">
        <v>0</v>
      </c>
      <c r="AO9" s="4">
        <v>0</v>
      </c>
      <c r="AP9" s="4">
        <v>0</v>
      </c>
      <c r="AQ9" s="4">
        <v>0</v>
      </c>
      <c r="AR9" s="4">
        <v>0</v>
      </c>
      <c r="AS9" s="4" t="s">
        <v>20</v>
      </c>
      <c r="AT9" s="4" t="s">
        <v>20</v>
      </c>
      <c r="AU9" s="4" t="s">
        <v>20</v>
      </c>
      <c r="AV9" s="4" t="s">
        <v>20</v>
      </c>
      <c r="AW9" s="4" t="s">
        <v>20</v>
      </c>
      <c r="AX9" s="4" t="s">
        <v>20</v>
      </c>
      <c r="AY9" s="4">
        <v>0</v>
      </c>
      <c r="AZ9" s="4" t="s">
        <v>508</v>
      </c>
      <c r="BA9" s="4" t="s">
        <v>508</v>
      </c>
      <c r="BB9" s="4">
        <v>0</v>
      </c>
      <c r="BC9" s="4" t="s">
        <v>508</v>
      </c>
      <c r="BD9" s="4" t="s">
        <v>508</v>
      </c>
      <c r="BE9" s="4">
        <v>0</v>
      </c>
      <c r="BF9" s="4" t="s">
        <v>508</v>
      </c>
      <c r="BG9" s="4">
        <v>0</v>
      </c>
      <c r="BH9" s="4" t="s">
        <v>508</v>
      </c>
      <c r="BI9" s="4" t="s">
        <v>652</v>
      </c>
    </row>
    <row r="10" spans="1:63">
      <c r="A10" s="4" t="s">
        <v>96</v>
      </c>
      <c r="B10" s="4" t="s">
        <v>497</v>
      </c>
      <c r="C10" s="4" t="s">
        <v>114</v>
      </c>
      <c r="D10" s="4" t="s">
        <v>605</v>
      </c>
      <c r="E10" s="4">
        <v>0</v>
      </c>
      <c r="F10" s="4" t="s">
        <v>20</v>
      </c>
      <c r="G10" s="4" t="s">
        <v>647</v>
      </c>
      <c r="H10" s="4" t="s">
        <v>622</v>
      </c>
      <c r="I10" s="4">
        <v>1999</v>
      </c>
      <c r="J10" s="4" t="s">
        <v>655</v>
      </c>
      <c r="K10" s="4" t="s">
        <v>610</v>
      </c>
      <c r="L10" s="4" t="s">
        <v>572</v>
      </c>
      <c r="M10" s="4">
        <v>0</v>
      </c>
      <c r="N10" s="4">
        <v>0</v>
      </c>
      <c r="O10" s="4">
        <v>0</v>
      </c>
      <c r="P10" s="4">
        <v>0</v>
      </c>
      <c r="Q10" s="4">
        <v>0</v>
      </c>
      <c r="R10" s="4">
        <v>0</v>
      </c>
      <c r="S10" s="4">
        <v>0</v>
      </c>
      <c r="T10" s="4">
        <v>0</v>
      </c>
      <c r="U10" s="4">
        <v>1</v>
      </c>
      <c r="V10" s="4">
        <v>0</v>
      </c>
      <c r="W10" s="4">
        <v>0</v>
      </c>
      <c r="X10" s="4">
        <v>1</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1</v>
      </c>
      <c r="AS10" s="4" t="s">
        <v>20</v>
      </c>
      <c r="AT10" s="4">
        <v>8200</v>
      </c>
      <c r="AU10" s="4" t="s">
        <v>20</v>
      </c>
      <c r="AV10" s="4" t="s">
        <v>20</v>
      </c>
      <c r="AW10" s="4" t="s">
        <v>20</v>
      </c>
      <c r="AX10" s="4" t="s">
        <v>20</v>
      </c>
      <c r="AY10" s="4">
        <v>1</v>
      </c>
      <c r="AZ10" s="4" t="s">
        <v>624</v>
      </c>
      <c r="BA10" s="4" t="s">
        <v>498</v>
      </c>
      <c r="BB10" s="4">
        <v>1</v>
      </c>
      <c r="BC10" s="4" t="s">
        <v>499</v>
      </c>
      <c r="BD10" s="4" t="s">
        <v>500</v>
      </c>
      <c r="BE10" s="4">
        <v>1</v>
      </c>
      <c r="BF10" s="4" t="s">
        <v>501</v>
      </c>
      <c r="BG10" s="4">
        <v>0</v>
      </c>
      <c r="BH10" s="4" t="s">
        <v>508</v>
      </c>
      <c r="BI10" s="4" t="s">
        <v>629</v>
      </c>
      <c r="BJ10" s="4" t="s">
        <v>502</v>
      </c>
      <c r="BK10" s="4" t="s">
        <v>503</v>
      </c>
    </row>
    <row r="11" spans="1:63">
      <c r="A11" s="4" t="s">
        <v>100</v>
      </c>
      <c r="B11" s="4" t="s">
        <v>482</v>
      </c>
      <c r="C11" s="4" t="s">
        <v>114</v>
      </c>
      <c r="D11" s="4" t="s">
        <v>605</v>
      </c>
      <c r="E11" s="4">
        <v>0</v>
      </c>
      <c r="F11" s="4" t="s">
        <v>20</v>
      </c>
      <c r="G11" s="4" t="s">
        <v>647</v>
      </c>
      <c r="H11" s="4" t="s">
        <v>622</v>
      </c>
      <c r="I11" s="4">
        <v>1992</v>
      </c>
      <c r="J11" s="4" t="s">
        <v>655</v>
      </c>
      <c r="K11" s="4" t="s">
        <v>610</v>
      </c>
      <c r="L11" s="4" t="s">
        <v>483</v>
      </c>
      <c r="M11" s="4">
        <v>0</v>
      </c>
      <c r="N11" s="4">
        <v>0</v>
      </c>
      <c r="O11" s="4">
        <v>0</v>
      </c>
      <c r="P11" s="4">
        <v>0</v>
      </c>
      <c r="Q11" s="4">
        <v>0</v>
      </c>
      <c r="R11" s="4">
        <v>0</v>
      </c>
      <c r="S11" s="4">
        <v>0</v>
      </c>
      <c r="T11" s="4">
        <v>0</v>
      </c>
      <c r="U11" s="4">
        <v>1</v>
      </c>
      <c r="V11" s="4">
        <v>0</v>
      </c>
      <c r="W11" s="4">
        <v>1</v>
      </c>
      <c r="X11" s="4">
        <v>1</v>
      </c>
      <c r="Y11" s="4">
        <v>0</v>
      </c>
      <c r="Z11" s="4">
        <v>0</v>
      </c>
      <c r="AA11" s="4">
        <v>0</v>
      </c>
      <c r="AB11" s="4">
        <v>0</v>
      </c>
      <c r="AC11" s="4">
        <v>0</v>
      </c>
      <c r="AD11" s="4">
        <v>0</v>
      </c>
      <c r="AE11" s="4">
        <v>0</v>
      </c>
      <c r="AF11" s="4">
        <v>0</v>
      </c>
      <c r="AG11" s="4">
        <v>0</v>
      </c>
      <c r="AH11" s="4">
        <v>0</v>
      </c>
      <c r="AI11" s="4">
        <v>0</v>
      </c>
      <c r="AJ11" s="4">
        <v>0</v>
      </c>
      <c r="AK11" s="4">
        <v>0</v>
      </c>
      <c r="AL11" s="4">
        <v>0</v>
      </c>
      <c r="AM11" s="4">
        <v>0</v>
      </c>
      <c r="AN11" s="4">
        <v>0</v>
      </c>
      <c r="AO11" s="4">
        <v>0</v>
      </c>
      <c r="AP11" s="4">
        <v>0</v>
      </c>
      <c r="AQ11" s="4">
        <v>0</v>
      </c>
      <c r="AR11" s="4">
        <v>1</v>
      </c>
      <c r="AS11" s="4" t="s">
        <v>20</v>
      </c>
      <c r="AT11" s="4">
        <v>21718</v>
      </c>
      <c r="AU11" s="4">
        <v>550</v>
      </c>
      <c r="AV11" s="4">
        <f>AT11/AU11</f>
        <v>39.487272727272725</v>
      </c>
      <c r="AW11" s="4" t="s">
        <v>784</v>
      </c>
      <c r="AX11" s="4">
        <v>2001</v>
      </c>
      <c r="AY11" s="4">
        <v>1</v>
      </c>
      <c r="AZ11" s="4" t="s">
        <v>624</v>
      </c>
      <c r="BA11" s="4" t="s">
        <v>484</v>
      </c>
      <c r="BB11" s="4">
        <v>1</v>
      </c>
      <c r="BC11" s="4" t="s">
        <v>640</v>
      </c>
      <c r="BD11" s="4" t="s">
        <v>485</v>
      </c>
      <c r="BE11" s="4">
        <v>1</v>
      </c>
      <c r="BF11" s="4" t="s">
        <v>486</v>
      </c>
      <c r="BG11" s="4">
        <v>1</v>
      </c>
      <c r="BH11" s="4" t="s">
        <v>487</v>
      </c>
      <c r="BI11" s="4" t="s">
        <v>629</v>
      </c>
      <c r="BJ11" s="4" t="s">
        <v>488</v>
      </c>
      <c r="BK11" s="4" t="s">
        <v>489</v>
      </c>
    </row>
    <row r="12" spans="1:63">
      <c r="A12" s="4" t="s">
        <v>61</v>
      </c>
      <c r="B12" s="4" t="s">
        <v>20</v>
      </c>
      <c r="C12" s="4" t="s">
        <v>20</v>
      </c>
      <c r="D12" s="4" t="s">
        <v>605</v>
      </c>
      <c r="E12" s="4">
        <v>0</v>
      </c>
      <c r="F12" s="4" t="s">
        <v>20</v>
      </c>
      <c r="G12" s="4" t="s">
        <v>647</v>
      </c>
      <c r="H12" s="4" t="s">
        <v>622</v>
      </c>
      <c r="I12" s="4">
        <v>1992</v>
      </c>
      <c r="J12" s="4" t="s">
        <v>655</v>
      </c>
      <c r="K12" s="4" t="s">
        <v>610</v>
      </c>
      <c r="L12" s="4" t="s">
        <v>490</v>
      </c>
      <c r="M12" s="4">
        <v>0</v>
      </c>
      <c r="N12" s="4">
        <v>0</v>
      </c>
      <c r="O12" s="4">
        <v>0</v>
      </c>
      <c r="P12" s="4">
        <v>0</v>
      </c>
      <c r="Q12" s="4">
        <v>0</v>
      </c>
      <c r="R12" s="4">
        <v>0</v>
      </c>
      <c r="S12" s="4">
        <v>0</v>
      </c>
      <c r="T12" s="4">
        <v>0</v>
      </c>
      <c r="U12" s="4">
        <v>1</v>
      </c>
      <c r="V12" s="4">
        <v>0</v>
      </c>
      <c r="W12" s="4">
        <v>0</v>
      </c>
      <c r="X12" s="4">
        <v>1</v>
      </c>
      <c r="Y12" s="4">
        <v>0</v>
      </c>
      <c r="Z12" s="4">
        <v>0</v>
      </c>
      <c r="AA12" s="4">
        <v>0</v>
      </c>
      <c r="AB12" s="4">
        <v>0</v>
      </c>
      <c r="AC12" s="4">
        <v>0</v>
      </c>
      <c r="AD12" s="4">
        <v>0</v>
      </c>
      <c r="AE12" s="4">
        <v>0</v>
      </c>
      <c r="AF12" s="4">
        <v>0</v>
      </c>
      <c r="AG12" s="4">
        <v>0</v>
      </c>
      <c r="AH12" s="4">
        <v>0</v>
      </c>
      <c r="AI12" s="4">
        <v>0</v>
      </c>
      <c r="AJ12" s="4">
        <v>0</v>
      </c>
      <c r="AK12" s="4">
        <v>0</v>
      </c>
      <c r="AL12" s="4">
        <v>0</v>
      </c>
      <c r="AM12" s="4">
        <v>0</v>
      </c>
      <c r="AN12" s="4">
        <v>0</v>
      </c>
      <c r="AO12" s="4">
        <v>0</v>
      </c>
      <c r="AP12" s="4">
        <v>0</v>
      </c>
      <c r="AQ12" s="4">
        <v>0</v>
      </c>
      <c r="AR12" s="4">
        <v>1</v>
      </c>
      <c r="AS12" s="4" t="s">
        <v>20</v>
      </c>
      <c r="AT12" s="4">
        <v>5012</v>
      </c>
      <c r="AU12" s="4">
        <v>100</v>
      </c>
      <c r="AV12" s="4">
        <f>AT12/AU12</f>
        <v>50.12</v>
      </c>
      <c r="AW12" s="4" t="s">
        <v>785</v>
      </c>
      <c r="AX12" s="4">
        <v>2001</v>
      </c>
      <c r="AY12" s="4">
        <v>1</v>
      </c>
      <c r="AZ12" s="4" t="s">
        <v>624</v>
      </c>
      <c r="BA12" s="4" t="s">
        <v>491</v>
      </c>
      <c r="BB12" s="4">
        <v>1</v>
      </c>
      <c r="BC12" s="4" t="s">
        <v>640</v>
      </c>
      <c r="BD12" s="4" t="s">
        <v>492</v>
      </c>
      <c r="BE12" s="4">
        <v>1</v>
      </c>
      <c r="BF12" s="4" t="s">
        <v>493</v>
      </c>
      <c r="BG12" s="4">
        <v>1</v>
      </c>
      <c r="BH12" s="4" t="s">
        <v>494</v>
      </c>
      <c r="BI12" s="4" t="s">
        <v>629</v>
      </c>
      <c r="BJ12" s="4" t="s">
        <v>495</v>
      </c>
      <c r="BK12" s="4" t="s">
        <v>496</v>
      </c>
    </row>
    <row r="13" spans="1:63">
      <c r="A13" s="4" t="s">
        <v>64</v>
      </c>
      <c r="B13" s="4" t="s">
        <v>653</v>
      </c>
      <c r="C13" s="4" t="s">
        <v>114</v>
      </c>
      <c r="D13" s="4" t="s">
        <v>605</v>
      </c>
      <c r="E13" s="4">
        <v>1</v>
      </c>
      <c r="F13" s="4" t="s">
        <v>654</v>
      </c>
      <c r="G13" s="4" t="s">
        <v>647</v>
      </c>
      <c r="H13" s="4" t="s">
        <v>622</v>
      </c>
      <c r="I13" s="4">
        <v>1992</v>
      </c>
      <c r="J13" s="4" t="s">
        <v>655</v>
      </c>
      <c r="K13" s="4" t="s">
        <v>610</v>
      </c>
      <c r="L13" s="4" t="s">
        <v>656</v>
      </c>
      <c r="M13" s="4">
        <v>0</v>
      </c>
      <c r="N13" s="4">
        <v>0</v>
      </c>
      <c r="O13" s="4">
        <v>0</v>
      </c>
      <c r="P13" s="4">
        <v>0</v>
      </c>
      <c r="Q13" s="4">
        <v>0</v>
      </c>
      <c r="R13" s="4">
        <v>0</v>
      </c>
      <c r="S13" s="4">
        <v>0</v>
      </c>
      <c r="T13" s="4">
        <v>0</v>
      </c>
      <c r="U13" s="4">
        <v>1</v>
      </c>
      <c r="V13" s="4">
        <v>0</v>
      </c>
      <c r="W13" s="4">
        <v>0</v>
      </c>
      <c r="X13" s="4">
        <v>1</v>
      </c>
      <c r="Y13" s="4">
        <v>0</v>
      </c>
      <c r="Z13" s="4">
        <v>0</v>
      </c>
      <c r="AA13" s="4">
        <v>0</v>
      </c>
      <c r="AB13" s="4">
        <v>0</v>
      </c>
      <c r="AC13" s="4">
        <v>0</v>
      </c>
      <c r="AD13" s="4">
        <v>0</v>
      </c>
      <c r="AE13" s="4">
        <v>0</v>
      </c>
      <c r="AF13" s="4">
        <v>0</v>
      </c>
      <c r="AG13" s="4">
        <v>0</v>
      </c>
      <c r="AH13" s="4">
        <v>0</v>
      </c>
      <c r="AI13" s="4">
        <v>0</v>
      </c>
      <c r="AJ13" s="4">
        <v>0</v>
      </c>
      <c r="AK13" s="4">
        <v>0</v>
      </c>
      <c r="AL13" s="4">
        <v>0</v>
      </c>
      <c r="AM13" s="4">
        <v>0</v>
      </c>
      <c r="AN13" s="4">
        <v>0</v>
      </c>
      <c r="AO13" s="4">
        <v>0</v>
      </c>
      <c r="AP13" s="4">
        <v>0</v>
      </c>
      <c r="AQ13" s="4">
        <v>0</v>
      </c>
      <c r="AR13" s="4">
        <v>1</v>
      </c>
      <c r="AS13" s="4" t="s">
        <v>20</v>
      </c>
      <c r="AT13" s="4">
        <v>14162</v>
      </c>
      <c r="AU13" s="4">
        <v>700</v>
      </c>
      <c r="AV13" s="4">
        <f>AT13/AU13</f>
        <v>20.231428571428573</v>
      </c>
      <c r="AW13" s="4" t="s">
        <v>786</v>
      </c>
      <c r="AX13" s="4">
        <v>2001</v>
      </c>
      <c r="AY13" s="4">
        <v>1</v>
      </c>
      <c r="AZ13" s="4" t="s">
        <v>624</v>
      </c>
      <c r="BA13" s="4" t="s">
        <v>657</v>
      </c>
      <c r="BB13" s="4">
        <v>1</v>
      </c>
      <c r="BC13" s="4" t="s">
        <v>640</v>
      </c>
      <c r="BD13" s="4" t="s">
        <v>658</v>
      </c>
      <c r="BE13" s="4">
        <v>1</v>
      </c>
      <c r="BF13" s="4" t="s">
        <v>552</v>
      </c>
      <c r="BG13" s="4">
        <v>0</v>
      </c>
      <c r="BH13" s="4" t="s">
        <v>508</v>
      </c>
      <c r="BI13" s="4" t="s">
        <v>629</v>
      </c>
      <c r="BJ13" s="4" t="s">
        <v>481</v>
      </c>
    </row>
    <row r="14" spans="1:63">
      <c r="A14" s="4" t="s">
        <v>103</v>
      </c>
      <c r="B14" s="4" t="s">
        <v>20</v>
      </c>
      <c r="C14" s="4" t="s">
        <v>20</v>
      </c>
      <c r="D14" s="4" t="s">
        <v>605</v>
      </c>
      <c r="E14" s="4">
        <v>0</v>
      </c>
      <c r="F14" s="4" t="s">
        <v>20</v>
      </c>
      <c r="G14" s="4" t="s">
        <v>647</v>
      </c>
      <c r="H14" s="4" t="s">
        <v>622</v>
      </c>
      <c r="I14" s="4" t="s">
        <v>20</v>
      </c>
      <c r="J14" s="4" t="s">
        <v>20</v>
      </c>
      <c r="K14" s="4" t="s">
        <v>610</v>
      </c>
      <c r="L14" s="4" t="s">
        <v>514</v>
      </c>
      <c r="M14" s="4">
        <v>0</v>
      </c>
      <c r="N14" s="4">
        <v>0</v>
      </c>
      <c r="O14" s="4">
        <v>0</v>
      </c>
      <c r="P14" s="4">
        <v>0</v>
      </c>
      <c r="Q14" s="4">
        <v>0</v>
      </c>
      <c r="R14" s="4">
        <v>0</v>
      </c>
      <c r="S14" s="4">
        <v>0</v>
      </c>
      <c r="T14" s="4">
        <v>0</v>
      </c>
      <c r="U14" s="4">
        <v>0</v>
      </c>
      <c r="V14" s="4">
        <v>0</v>
      </c>
      <c r="W14" s="4">
        <v>0</v>
      </c>
      <c r="X14" s="4">
        <v>0</v>
      </c>
      <c r="Y14" s="4">
        <v>0</v>
      </c>
      <c r="Z14" s="4">
        <v>0</v>
      </c>
      <c r="AA14" s="4">
        <v>0</v>
      </c>
      <c r="AB14" s="4">
        <v>0</v>
      </c>
      <c r="AC14" s="4">
        <v>0</v>
      </c>
      <c r="AD14" s="4">
        <v>0</v>
      </c>
      <c r="AE14" s="4">
        <v>0</v>
      </c>
      <c r="AF14" s="4">
        <v>0</v>
      </c>
      <c r="AG14" s="4">
        <v>0</v>
      </c>
      <c r="AH14" s="4">
        <v>0</v>
      </c>
      <c r="AI14" s="4">
        <v>0</v>
      </c>
      <c r="AJ14" s="4">
        <v>0</v>
      </c>
      <c r="AK14" s="4">
        <v>0</v>
      </c>
      <c r="AL14" s="4">
        <v>0</v>
      </c>
      <c r="AM14" s="4">
        <v>0</v>
      </c>
      <c r="AN14" s="4">
        <v>0</v>
      </c>
      <c r="AO14" s="4">
        <v>0</v>
      </c>
      <c r="AP14" s="4">
        <v>0</v>
      </c>
      <c r="AQ14" s="4">
        <v>0</v>
      </c>
      <c r="AR14" s="4">
        <v>0</v>
      </c>
      <c r="AS14" s="4" t="s">
        <v>20</v>
      </c>
      <c r="AT14" s="4" t="s">
        <v>20</v>
      </c>
      <c r="AU14" s="4" t="s">
        <v>20</v>
      </c>
      <c r="AV14" s="4" t="s">
        <v>20</v>
      </c>
      <c r="AW14" s="4" t="s">
        <v>20</v>
      </c>
      <c r="AX14" s="4" t="s">
        <v>20</v>
      </c>
      <c r="AY14" s="4">
        <v>0</v>
      </c>
      <c r="AZ14" s="4" t="s">
        <v>508</v>
      </c>
      <c r="BA14" s="4" t="s">
        <v>508</v>
      </c>
      <c r="BB14" s="4">
        <v>0</v>
      </c>
      <c r="BC14" s="4" t="s">
        <v>508</v>
      </c>
      <c r="BD14" s="4" t="s">
        <v>508</v>
      </c>
      <c r="BE14" s="4">
        <v>0</v>
      </c>
      <c r="BF14" s="4" t="s">
        <v>508</v>
      </c>
      <c r="BG14" s="4">
        <v>0</v>
      </c>
      <c r="BH14" s="4" t="s">
        <v>508</v>
      </c>
      <c r="BI14" s="4" t="s">
        <v>515</v>
      </c>
    </row>
    <row r="15" spans="1:63">
      <c r="A15" s="4" t="s">
        <v>105</v>
      </c>
      <c r="B15" s="4" t="s">
        <v>20</v>
      </c>
      <c r="C15" s="4" t="s">
        <v>20</v>
      </c>
      <c r="D15" s="4" t="s">
        <v>605</v>
      </c>
      <c r="E15" s="4">
        <v>1</v>
      </c>
      <c r="F15" s="4" t="s">
        <v>646</v>
      </c>
      <c r="G15" s="4" t="s">
        <v>647</v>
      </c>
      <c r="H15" s="4" t="s">
        <v>622</v>
      </c>
      <c r="I15" s="4">
        <v>1960</v>
      </c>
      <c r="J15" s="4" t="s">
        <v>623</v>
      </c>
      <c r="K15" s="4" t="s">
        <v>610</v>
      </c>
      <c r="L15" s="4" t="s">
        <v>565</v>
      </c>
      <c r="M15" s="4">
        <v>1</v>
      </c>
      <c r="N15" s="4">
        <v>0</v>
      </c>
      <c r="O15" s="4">
        <v>0</v>
      </c>
      <c r="P15" s="4">
        <v>0</v>
      </c>
      <c r="Q15" s="4">
        <v>1</v>
      </c>
      <c r="R15" s="4">
        <v>0</v>
      </c>
      <c r="S15" s="4">
        <v>0</v>
      </c>
      <c r="T15" s="4">
        <v>0</v>
      </c>
      <c r="U15" s="4">
        <v>0</v>
      </c>
      <c r="V15" s="4">
        <v>0</v>
      </c>
      <c r="W15" s="4">
        <v>0</v>
      </c>
      <c r="X15" s="4">
        <v>0</v>
      </c>
      <c r="Y15" s="4">
        <v>0</v>
      </c>
      <c r="Z15" s="4">
        <v>0</v>
      </c>
      <c r="AA15" s="4">
        <v>0</v>
      </c>
      <c r="AB15" s="4">
        <v>0</v>
      </c>
      <c r="AC15" s="4">
        <v>0</v>
      </c>
      <c r="AD15" s="4">
        <v>0</v>
      </c>
      <c r="AE15" s="4">
        <v>0</v>
      </c>
      <c r="AF15" s="4">
        <v>0</v>
      </c>
      <c r="AG15" s="4">
        <v>0</v>
      </c>
      <c r="AH15" s="4">
        <v>0</v>
      </c>
      <c r="AI15" s="4">
        <v>0</v>
      </c>
      <c r="AJ15" s="4">
        <v>0</v>
      </c>
      <c r="AK15" s="4">
        <v>0</v>
      </c>
      <c r="AL15" s="4">
        <v>0</v>
      </c>
      <c r="AM15" s="4">
        <v>0</v>
      </c>
      <c r="AN15" s="4">
        <v>0</v>
      </c>
      <c r="AO15" s="4">
        <v>0</v>
      </c>
      <c r="AP15" s="4">
        <v>0</v>
      </c>
      <c r="AQ15" s="4">
        <v>0</v>
      </c>
      <c r="AR15" s="4">
        <v>0</v>
      </c>
      <c r="AS15" s="4" t="s">
        <v>20</v>
      </c>
      <c r="AT15" s="4" t="s">
        <v>20</v>
      </c>
      <c r="AU15" s="4" t="s">
        <v>20</v>
      </c>
      <c r="AV15" s="4" t="s">
        <v>20</v>
      </c>
      <c r="AW15" s="4" t="s">
        <v>20</v>
      </c>
      <c r="AX15" s="4" t="s">
        <v>20</v>
      </c>
      <c r="AY15" s="4">
        <v>0</v>
      </c>
      <c r="AZ15" s="4" t="s">
        <v>508</v>
      </c>
      <c r="BA15" s="4" t="s">
        <v>508</v>
      </c>
      <c r="BB15" s="4">
        <v>0</v>
      </c>
      <c r="BC15" s="4" t="s">
        <v>508</v>
      </c>
      <c r="BD15" s="4" t="s">
        <v>508</v>
      </c>
      <c r="BE15" s="4">
        <v>0</v>
      </c>
      <c r="BF15" s="4" t="s">
        <v>648</v>
      </c>
      <c r="BG15" s="4">
        <v>0</v>
      </c>
      <c r="BH15" s="4" t="s">
        <v>508</v>
      </c>
      <c r="BI15" s="4" t="s">
        <v>629</v>
      </c>
      <c r="BJ15" s="4" t="s">
        <v>649</v>
      </c>
    </row>
    <row r="16" spans="1:63">
      <c r="A16" s="4" t="s">
        <v>37</v>
      </c>
      <c r="B16" s="4" t="s">
        <v>516</v>
      </c>
      <c r="C16" s="4" t="s">
        <v>516</v>
      </c>
      <c r="D16" s="4" t="s">
        <v>517</v>
      </c>
      <c r="E16" s="4">
        <v>0</v>
      </c>
      <c r="F16" s="4" t="s">
        <v>518</v>
      </c>
      <c r="G16" s="4" t="s">
        <v>519</v>
      </c>
      <c r="H16" s="4" t="s">
        <v>520</v>
      </c>
      <c r="I16" s="4">
        <v>2006</v>
      </c>
      <c r="J16" s="4" t="s">
        <v>609</v>
      </c>
      <c r="K16" s="4" t="s">
        <v>610</v>
      </c>
      <c r="L16" s="4" t="s">
        <v>521</v>
      </c>
      <c r="M16" s="4">
        <v>0</v>
      </c>
      <c r="N16" s="4">
        <v>0</v>
      </c>
      <c r="O16" s="4">
        <v>0</v>
      </c>
      <c r="P16" s="4">
        <v>0</v>
      </c>
      <c r="Q16" s="4">
        <v>0</v>
      </c>
      <c r="R16" s="4">
        <v>0</v>
      </c>
      <c r="S16" s="4">
        <v>0</v>
      </c>
      <c r="T16" s="4">
        <v>0</v>
      </c>
      <c r="U16" s="4">
        <v>1</v>
      </c>
      <c r="V16" s="4">
        <v>0</v>
      </c>
      <c r="W16" s="4">
        <v>0</v>
      </c>
      <c r="X16" s="4">
        <v>1</v>
      </c>
      <c r="Y16" s="4">
        <v>0</v>
      </c>
      <c r="Z16" s="4">
        <v>1</v>
      </c>
      <c r="AA16" s="4">
        <v>0</v>
      </c>
      <c r="AB16" s="4">
        <v>0</v>
      </c>
      <c r="AC16" s="4">
        <v>1</v>
      </c>
      <c r="AD16" s="4">
        <v>0</v>
      </c>
      <c r="AE16" s="4">
        <v>1</v>
      </c>
      <c r="AF16" s="4">
        <v>0</v>
      </c>
      <c r="AG16" s="4">
        <v>0</v>
      </c>
      <c r="AH16" s="4">
        <v>0</v>
      </c>
      <c r="AI16" s="4">
        <v>0</v>
      </c>
      <c r="AJ16" s="4">
        <v>0</v>
      </c>
      <c r="AK16" s="4">
        <v>0</v>
      </c>
      <c r="AL16" s="4">
        <v>0</v>
      </c>
      <c r="AM16" s="4">
        <v>0</v>
      </c>
      <c r="AN16" s="4">
        <v>0</v>
      </c>
      <c r="AO16" s="4">
        <v>0</v>
      </c>
      <c r="AP16" s="4">
        <v>0</v>
      </c>
      <c r="AQ16" s="4">
        <v>0</v>
      </c>
      <c r="AR16" s="4">
        <v>2</v>
      </c>
      <c r="AS16" s="4">
        <v>116</v>
      </c>
      <c r="AT16" s="4">
        <v>60000</v>
      </c>
      <c r="AU16" s="4" t="s">
        <v>20</v>
      </c>
      <c r="AV16" s="4" t="s">
        <v>20</v>
      </c>
      <c r="AW16" s="4" t="s">
        <v>20</v>
      </c>
      <c r="AX16" s="4" t="s">
        <v>20</v>
      </c>
      <c r="AY16" s="4">
        <v>1</v>
      </c>
      <c r="AZ16" s="4" t="s">
        <v>624</v>
      </c>
      <c r="BA16" s="4" t="s">
        <v>522</v>
      </c>
      <c r="BB16" s="4">
        <v>1</v>
      </c>
      <c r="BC16" s="4" t="s">
        <v>624</v>
      </c>
      <c r="BD16" s="4" t="s">
        <v>523</v>
      </c>
      <c r="BE16" s="4">
        <v>0</v>
      </c>
      <c r="BF16" s="4" t="s">
        <v>508</v>
      </c>
      <c r="BG16" s="4">
        <v>0</v>
      </c>
      <c r="BH16" s="4" t="s">
        <v>508</v>
      </c>
      <c r="BI16" s="4" t="s">
        <v>612</v>
      </c>
      <c r="BK16" s="4" t="s">
        <v>524</v>
      </c>
    </row>
    <row r="17" spans="1:63">
      <c r="A17" s="4" t="s">
        <v>525</v>
      </c>
      <c r="B17" s="4" t="s">
        <v>516</v>
      </c>
      <c r="C17" s="4" t="s">
        <v>516</v>
      </c>
      <c r="D17" s="4" t="s">
        <v>526</v>
      </c>
      <c r="E17" s="4">
        <v>1</v>
      </c>
      <c r="F17" s="4" t="s">
        <v>527</v>
      </c>
      <c r="G17" s="4" t="s">
        <v>519</v>
      </c>
      <c r="H17" s="4" t="s">
        <v>520</v>
      </c>
      <c r="I17" s="4">
        <v>2011</v>
      </c>
      <c r="J17" s="4" t="s">
        <v>615</v>
      </c>
      <c r="K17" s="4" t="s">
        <v>610</v>
      </c>
      <c r="L17" s="4" t="s">
        <v>528</v>
      </c>
      <c r="M17" s="4">
        <v>0</v>
      </c>
      <c r="N17" s="4">
        <v>0</v>
      </c>
      <c r="O17" s="4">
        <v>0</v>
      </c>
      <c r="P17" s="4">
        <v>0</v>
      </c>
      <c r="Q17" s="4">
        <v>0</v>
      </c>
      <c r="R17" s="4">
        <v>0</v>
      </c>
      <c r="S17" s="4">
        <v>0</v>
      </c>
      <c r="T17" s="4">
        <v>0</v>
      </c>
      <c r="U17" s="4">
        <v>1</v>
      </c>
      <c r="V17" s="4">
        <v>0</v>
      </c>
      <c r="W17" s="4">
        <v>0</v>
      </c>
      <c r="X17" s="4">
        <v>1</v>
      </c>
      <c r="Y17" s="4">
        <v>0</v>
      </c>
      <c r="Z17" s="4">
        <v>1</v>
      </c>
      <c r="AA17" s="4">
        <v>0</v>
      </c>
      <c r="AB17" s="4">
        <v>0</v>
      </c>
      <c r="AC17" s="4">
        <v>0</v>
      </c>
      <c r="AD17" s="4">
        <v>0</v>
      </c>
      <c r="AE17" s="4">
        <v>0</v>
      </c>
      <c r="AF17" s="4">
        <v>0</v>
      </c>
      <c r="AG17" s="4">
        <v>0</v>
      </c>
      <c r="AH17" s="4">
        <v>1</v>
      </c>
      <c r="AI17" s="4">
        <v>0</v>
      </c>
      <c r="AJ17" s="4">
        <v>1</v>
      </c>
      <c r="AK17" s="4">
        <v>0</v>
      </c>
      <c r="AL17" s="4">
        <v>1</v>
      </c>
      <c r="AM17" s="4">
        <v>1</v>
      </c>
      <c r="AN17" s="4">
        <v>0</v>
      </c>
      <c r="AO17" s="4">
        <v>0</v>
      </c>
      <c r="AP17" s="4">
        <v>0</v>
      </c>
      <c r="AQ17" s="4">
        <v>0</v>
      </c>
      <c r="AR17" s="4">
        <v>3</v>
      </c>
      <c r="AS17" s="4">
        <v>115</v>
      </c>
      <c r="AT17" s="4">
        <v>1880</v>
      </c>
      <c r="AU17" s="4">
        <v>1775</v>
      </c>
      <c r="AV17" s="4">
        <f>AT17/AU17</f>
        <v>1.0591549295774647</v>
      </c>
      <c r="AW17" s="4" t="s">
        <v>20</v>
      </c>
      <c r="AX17" s="4" t="s">
        <v>20</v>
      </c>
      <c r="AY17" s="4">
        <v>1</v>
      </c>
      <c r="AZ17" s="4" t="s">
        <v>624</v>
      </c>
      <c r="BA17" s="4" t="s">
        <v>529</v>
      </c>
      <c r="BB17" s="4">
        <v>0</v>
      </c>
      <c r="BC17" s="4" t="s">
        <v>508</v>
      </c>
      <c r="BD17" s="4" t="s">
        <v>508</v>
      </c>
      <c r="BE17" s="4">
        <v>0</v>
      </c>
      <c r="BF17" s="4" t="s">
        <v>508</v>
      </c>
      <c r="BG17" s="4">
        <v>1</v>
      </c>
      <c r="BH17" s="4" t="s">
        <v>530</v>
      </c>
      <c r="BI17" s="4" t="s">
        <v>612</v>
      </c>
      <c r="BK17" s="4" t="s">
        <v>531</v>
      </c>
    </row>
    <row r="18" spans="1:63">
      <c r="A18" s="4" t="s">
        <v>84</v>
      </c>
      <c r="B18" s="4" t="s">
        <v>516</v>
      </c>
      <c r="C18" s="4" t="s">
        <v>516</v>
      </c>
      <c r="D18" s="4" t="s">
        <v>532</v>
      </c>
      <c r="E18" s="4">
        <v>1</v>
      </c>
      <c r="F18" s="4" t="s">
        <v>533</v>
      </c>
      <c r="G18" s="4" t="s">
        <v>534</v>
      </c>
      <c r="H18" s="4" t="s">
        <v>520</v>
      </c>
      <c r="I18" s="4">
        <v>1988</v>
      </c>
      <c r="J18" s="4" t="s">
        <v>634</v>
      </c>
      <c r="K18" s="4" t="s">
        <v>506</v>
      </c>
      <c r="L18" s="4" t="s">
        <v>562</v>
      </c>
      <c r="M18" s="4">
        <v>1</v>
      </c>
      <c r="N18" s="4">
        <v>1</v>
      </c>
      <c r="O18" s="4">
        <v>0</v>
      </c>
      <c r="P18" s="4">
        <v>0</v>
      </c>
      <c r="Q18" s="4">
        <v>0</v>
      </c>
      <c r="R18" s="4">
        <v>0</v>
      </c>
      <c r="S18" s="4">
        <v>0</v>
      </c>
      <c r="T18" s="4">
        <v>0</v>
      </c>
      <c r="U18" s="4">
        <v>0</v>
      </c>
      <c r="V18" s="4">
        <v>0</v>
      </c>
      <c r="W18" s="4">
        <v>0</v>
      </c>
      <c r="X18" s="4">
        <v>0</v>
      </c>
      <c r="Y18" s="4">
        <v>0</v>
      </c>
      <c r="Z18" s="4">
        <v>0</v>
      </c>
      <c r="AA18" s="4">
        <v>0</v>
      </c>
      <c r="AB18" s="4">
        <v>0</v>
      </c>
      <c r="AC18" s="4">
        <v>0</v>
      </c>
      <c r="AD18" s="4">
        <v>0</v>
      </c>
      <c r="AE18" s="4">
        <v>0</v>
      </c>
      <c r="AF18" s="4">
        <v>0</v>
      </c>
      <c r="AG18" s="4">
        <v>0</v>
      </c>
      <c r="AH18" s="4">
        <v>0</v>
      </c>
      <c r="AI18" s="4">
        <v>0</v>
      </c>
      <c r="AJ18" s="4">
        <v>0</v>
      </c>
      <c r="AK18" s="4">
        <v>0</v>
      </c>
      <c r="AL18" s="4">
        <v>0</v>
      </c>
      <c r="AM18" s="4">
        <v>0</v>
      </c>
      <c r="AN18" s="4">
        <v>0</v>
      </c>
      <c r="AO18" s="4">
        <v>0</v>
      </c>
      <c r="AP18" s="4">
        <v>0</v>
      </c>
      <c r="AQ18" s="4">
        <v>0</v>
      </c>
      <c r="AR18" s="4">
        <v>0</v>
      </c>
      <c r="AS18" s="4">
        <v>103</v>
      </c>
      <c r="AT18" s="4">
        <v>400000</v>
      </c>
      <c r="AU18" s="4">
        <v>300000</v>
      </c>
      <c r="AV18" s="4">
        <f>AT18/AU18</f>
        <v>1.3333333333333333</v>
      </c>
      <c r="AW18" s="4" t="s">
        <v>20</v>
      </c>
      <c r="AX18" s="4" t="s">
        <v>20</v>
      </c>
      <c r="AY18" s="4">
        <v>1</v>
      </c>
      <c r="AZ18" s="4" t="s">
        <v>535</v>
      </c>
      <c r="BA18" s="4" t="s">
        <v>536</v>
      </c>
      <c r="BB18" s="4">
        <v>1</v>
      </c>
      <c r="BC18" s="4" t="s">
        <v>535</v>
      </c>
      <c r="BD18" s="4" t="s">
        <v>537</v>
      </c>
      <c r="BE18" s="4">
        <v>1</v>
      </c>
      <c r="BF18" s="4" t="s">
        <v>538</v>
      </c>
      <c r="BG18" s="4">
        <v>1</v>
      </c>
      <c r="BH18" s="4" t="s">
        <v>539</v>
      </c>
      <c r="BI18" s="4" t="s">
        <v>612</v>
      </c>
    </row>
    <row r="19" spans="1:63">
      <c r="A19" s="4" t="s">
        <v>74</v>
      </c>
      <c r="B19" s="4" t="s">
        <v>473</v>
      </c>
      <c r="C19" s="4" t="s">
        <v>114</v>
      </c>
      <c r="D19" s="4" t="s">
        <v>605</v>
      </c>
      <c r="E19" s="4">
        <v>0</v>
      </c>
      <c r="F19" s="4" t="s">
        <v>20</v>
      </c>
      <c r="G19" s="4" t="s">
        <v>474</v>
      </c>
      <c r="H19" s="4" t="s">
        <v>622</v>
      </c>
      <c r="I19" s="4">
        <v>1987</v>
      </c>
      <c r="J19" s="4" t="s">
        <v>634</v>
      </c>
      <c r="K19" s="4" t="s">
        <v>610</v>
      </c>
      <c r="L19" s="4" t="s">
        <v>570</v>
      </c>
      <c r="M19" s="4">
        <v>0</v>
      </c>
      <c r="N19" s="4">
        <v>0</v>
      </c>
      <c r="O19" s="4">
        <v>0</v>
      </c>
      <c r="P19" s="4">
        <v>0</v>
      </c>
      <c r="Q19" s="4">
        <v>0</v>
      </c>
      <c r="R19" s="4">
        <v>0</v>
      </c>
      <c r="S19" s="4">
        <v>0</v>
      </c>
      <c r="T19" s="4">
        <v>0</v>
      </c>
      <c r="U19" s="4">
        <v>1</v>
      </c>
      <c r="V19" s="4">
        <v>1</v>
      </c>
      <c r="W19" s="4">
        <v>0</v>
      </c>
      <c r="X19" s="4">
        <v>0</v>
      </c>
      <c r="Y19" s="4">
        <v>0</v>
      </c>
      <c r="Z19" s="4">
        <v>0</v>
      </c>
      <c r="AA19" s="4">
        <v>0</v>
      </c>
      <c r="AB19" s="4">
        <v>0</v>
      </c>
      <c r="AC19" s="4">
        <v>0</v>
      </c>
      <c r="AD19" s="4">
        <v>0</v>
      </c>
      <c r="AE19" s="4">
        <v>0</v>
      </c>
      <c r="AF19" s="4">
        <v>0</v>
      </c>
      <c r="AG19" s="4">
        <v>0</v>
      </c>
      <c r="AH19" s="4">
        <v>0</v>
      </c>
      <c r="AI19" s="4">
        <v>0</v>
      </c>
      <c r="AJ19" s="4">
        <v>0</v>
      </c>
      <c r="AK19" s="4">
        <v>0</v>
      </c>
      <c r="AL19" s="4">
        <v>0</v>
      </c>
      <c r="AM19" s="4">
        <v>0</v>
      </c>
      <c r="AN19" s="4">
        <v>0</v>
      </c>
      <c r="AO19" s="4">
        <v>0</v>
      </c>
      <c r="AP19" s="4">
        <v>0</v>
      </c>
      <c r="AQ19" s="4">
        <v>0</v>
      </c>
      <c r="AR19" s="4">
        <v>1</v>
      </c>
      <c r="AS19" s="4" t="s">
        <v>20</v>
      </c>
      <c r="AT19" s="4">
        <v>1170.8</v>
      </c>
      <c r="AU19" s="4" t="s">
        <v>20</v>
      </c>
      <c r="AV19" s="4" t="s">
        <v>20</v>
      </c>
      <c r="AW19" s="4" t="s">
        <v>20</v>
      </c>
      <c r="AX19" s="4" t="s">
        <v>20</v>
      </c>
      <c r="AY19" s="4">
        <v>1</v>
      </c>
      <c r="AZ19" s="4" t="s">
        <v>624</v>
      </c>
      <c r="BA19" s="4" t="s">
        <v>475</v>
      </c>
      <c r="BB19" s="4">
        <v>0</v>
      </c>
      <c r="BC19" s="4" t="s">
        <v>508</v>
      </c>
      <c r="BD19" s="4" t="s">
        <v>508</v>
      </c>
      <c r="BE19" s="4">
        <v>0</v>
      </c>
      <c r="BF19" s="4" t="s">
        <v>508</v>
      </c>
      <c r="BG19" s="4">
        <v>0</v>
      </c>
      <c r="BH19" s="4" t="s">
        <v>508</v>
      </c>
      <c r="BI19" s="4" t="s">
        <v>629</v>
      </c>
      <c r="BK19" s="4" t="s">
        <v>476</v>
      </c>
    </row>
    <row r="20" spans="1:63">
      <c r="A20" s="4" t="s">
        <v>86</v>
      </c>
      <c r="B20" s="4" t="s">
        <v>462</v>
      </c>
      <c r="C20" s="4" t="s">
        <v>113</v>
      </c>
      <c r="D20" s="4" t="s">
        <v>605</v>
      </c>
      <c r="E20" s="4">
        <v>0</v>
      </c>
      <c r="F20" s="4" t="s">
        <v>20</v>
      </c>
      <c r="G20" s="4" t="s">
        <v>542</v>
      </c>
      <c r="H20" s="4" t="s">
        <v>622</v>
      </c>
      <c r="I20" s="4">
        <v>2002</v>
      </c>
      <c r="J20" s="4" t="s">
        <v>609</v>
      </c>
      <c r="K20" s="4" t="s">
        <v>610</v>
      </c>
      <c r="L20" s="4" t="s">
        <v>466</v>
      </c>
      <c r="M20" s="4">
        <v>0</v>
      </c>
      <c r="N20" s="4">
        <v>0</v>
      </c>
      <c r="O20" s="4">
        <v>0</v>
      </c>
      <c r="P20" s="4">
        <v>0</v>
      </c>
      <c r="Q20" s="4">
        <v>0</v>
      </c>
      <c r="R20" s="4">
        <v>0</v>
      </c>
      <c r="S20" s="4">
        <v>0</v>
      </c>
      <c r="T20" s="4">
        <v>0</v>
      </c>
      <c r="U20" s="4">
        <v>1</v>
      </c>
      <c r="V20" s="4">
        <v>0</v>
      </c>
      <c r="W20" s="4">
        <v>1</v>
      </c>
      <c r="X20" s="4">
        <v>1</v>
      </c>
      <c r="Y20" s="4">
        <v>0</v>
      </c>
      <c r="Z20" s="4">
        <v>0</v>
      </c>
      <c r="AA20" s="4">
        <v>0</v>
      </c>
      <c r="AB20" s="4">
        <v>0</v>
      </c>
      <c r="AC20" s="4">
        <v>0</v>
      </c>
      <c r="AD20" s="4">
        <v>0</v>
      </c>
      <c r="AE20" s="4">
        <v>0</v>
      </c>
      <c r="AF20" s="4">
        <v>0</v>
      </c>
      <c r="AG20" s="4">
        <v>0</v>
      </c>
      <c r="AH20" s="4">
        <v>0</v>
      </c>
      <c r="AI20" s="4">
        <v>0</v>
      </c>
      <c r="AJ20" s="4">
        <v>0</v>
      </c>
      <c r="AK20" s="4">
        <v>0</v>
      </c>
      <c r="AL20" s="4">
        <v>0</v>
      </c>
      <c r="AM20" s="4">
        <v>0</v>
      </c>
      <c r="AN20" s="4">
        <v>0</v>
      </c>
      <c r="AO20" s="4">
        <v>0</v>
      </c>
      <c r="AP20" s="4">
        <v>0</v>
      </c>
      <c r="AQ20" s="4">
        <v>0</v>
      </c>
      <c r="AR20" s="4">
        <v>1</v>
      </c>
      <c r="AS20" s="4" t="s">
        <v>20</v>
      </c>
      <c r="AT20" s="4" t="s">
        <v>20</v>
      </c>
      <c r="AU20" s="4" t="s">
        <v>20</v>
      </c>
      <c r="AV20" s="4" t="s">
        <v>20</v>
      </c>
      <c r="AW20" s="4" t="s">
        <v>20</v>
      </c>
      <c r="AX20" s="4" t="s">
        <v>20</v>
      </c>
      <c r="AY20" s="4">
        <v>0</v>
      </c>
      <c r="AZ20" s="4" t="s">
        <v>508</v>
      </c>
      <c r="BA20" s="4" t="s">
        <v>508</v>
      </c>
      <c r="BB20" s="4">
        <v>0</v>
      </c>
      <c r="BC20" s="4" t="s">
        <v>508</v>
      </c>
      <c r="BD20" s="4" t="s">
        <v>508</v>
      </c>
      <c r="BE20" s="4">
        <v>1</v>
      </c>
      <c r="BF20" s="4" t="s">
        <v>467</v>
      </c>
      <c r="BG20" s="4">
        <v>0</v>
      </c>
      <c r="BH20" s="4" t="s">
        <v>508</v>
      </c>
      <c r="BI20" s="4" t="s">
        <v>629</v>
      </c>
      <c r="BJ20" s="4" t="s">
        <v>464</v>
      </c>
    </row>
    <row r="21" spans="1:63">
      <c r="A21" s="4" t="s">
        <v>87</v>
      </c>
      <c r="B21" s="4" t="s">
        <v>462</v>
      </c>
      <c r="C21" s="4" t="s">
        <v>113</v>
      </c>
      <c r="D21" s="4" t="s">
        <v>605</v>
      </c>
      <c r="E21" s="4">
        <v>1</v>
      </c>
      <c r="F21" s="4" t="s">
        <v>468</v>
      </c>
      <c r="G21" s="4" t="s">
        <v>542</v>
      </c>
      <c r="H21" s="4" t="s">
        <v>622</v>
      </c>
      <c r="I21" s="4">
        <v>2010</v>
      </c>
      <c r="J21" s="4" t="s">
        <v>615</v>
      </c>
      <c r="K21" s="4" t="s">
        <v>610</v>
      </c>
      <c r="L21" s="4" t="s">
        <v>469</v>
      </c>
      <c r="M21" s="4">
        <v>0</v>
      </c>
      <c r="N21" s="4">
        <v>0</v>
      </c>
      <c r="O21" s="4">
        <v>0</v>
      </c>
      <c r="P21" s="4">
        <v>0</v>
      </c>
      <c r="Q21" s="4">
        <v>0</v>
      </c>
      <c r="R21" s="4">
        <v>0</v>
      </c>
      <c r="S21" s="4">
        <v>0</v>
      </c>
      <c r="T21" s="4">
        <v>0</v>
      </c>
      <c r="U21" s="4">
        <v>1</v>
      </c>
      <c r="V21" s="4">
        <v>1</v>
      </c>
      <c r="W21" s="4">
        <v>0</v>
      </c>
      <c r="X21" s="4">
        <v>1</v>
      </c>
      <c r="Y21" s="4">
        <v>0</v>
      </c>
      <c r="Z21" s="4">
        <v>0</v>
      </c>
      <c r="AA21" s="4">
        <v>0</v>
      </c>
      <c r="AB21" s="4">
        <v>0</v>
      </c>
      <c r="AC21" s="4">
        <v>0</v>
      </c>
      <c r="AD21" s="4">
        <v>0</v>
      </c>
      <c r="AE21" s="4">
        <v>0</v>
      </c>
      <c r="AF21" s="4">
        <v>0</v>
      </c>
      <c r="AG21" s="4">
        <v>0</v>
      </c>
      <c r="AH21" s="4">
        <v>0</v>
      </c>
      <c r="AI21" s="4">
        <v>0</v>
      </c>
      <c r="AJ21" s="4">
        <v>0</v>
      </c>
      <c r="AK21" s="4">
        <v>0</v>
      </c>
      <c r="AL21" s="4">
        <v>0</v>
      </c>
      <c r="AM21" s="4">
        <v>0</v>
      </c>
      <c r="AN21" s="4">
        <v>0</v>
      </c>
      <c r="AO21" s="4">
        <v>0</v>
      </c>
      <c r="AP21" s="4">
        <v>0</v>
      </c>
      <c r="AQ21" s="4">
        <v>0</v>
      </c>
      <c r="AR21" s="4">
        <v>1</v>
      </c>
      <c r="AS21" s="4" t="s">
        <v>20</v>
      </c>
      <c r="AT21" s="4" t="s">
        <v>20</v>
      </c>
      <c r="AU21" s="4" t="s">
        <v>20</v>
      </c>
      <c r="AV21" s="4" t="s">
        <v>20</v>
      </c>
      <c r="AW21" s="4" t="s">
        <v>20</v>
      </c>
      <c r="AX21" s="4" t="s">
        <v>20</v>
      </c>
      <c r="AY21" s="4">
        <v>0</v>
      </c>
      <c r="AZ21" s="4" t="s">
        <v>508</v>
      </c>
      <c r="BA21" s="4" t="s">
        <v>508</v>
      </c>
      <c r="BB21" s="4">
        <v>1</v>
      </c>
      <c r="BC21" s="4" t="s">
        <v>624</v>
      </c>
      <c r="BD21" s="4" t="s">
        <v>470</v>
      </c>
      <c r="BE21" s="4">
        <v>1</v>
      </c>
      <c r="BF21" s="4" t="s">
        <v>471</v>
      </c>
      <c r="BG21" s="4">
        <v>0</v>
      </c>
      <c r="BH21" s="4" t="s">
        <v>508</v>
      </c>
      <c r="BI21" s="4" t="s">
        <v>629</v>
      </c>
      <c r="BJ21" s="4" t="s">
        <v>464</v>
      </c>
      <c r="BK21" s="4" t="s">
        <v>472</v>
      </c>
    </row>
    <row r="22" spans="1:63">
      <c r="A22" s="4" t="s">
        <v>54</v>
      </c>
      <c r="B22" s="4" t="s">
        <v>547</v>
      </c>
      <c r="C22" s="4" t="s">
        <v>114</v>
      </c>
      <c r="D22" s="4" t="s">
        <v>605</v>
      </c>
      <c r="E22" s="4">
        <v>1</v>
      </c>
      <c r="F22" s="4" t="s">
        <v>548</v>
      </c>
      <c r="G22" s="4" t="s">
        <v>542</v>
      </c>
      <c r="H22" s="4" t="s">
        <v>622</v>
      </c>
      <c r="I22" s="4">
        <v>1980</v>
      </c>
      <c r="J22" s="4" t="s">
        <v>634</v>
      </c>
      <c r="K22" s="4" t="s">
        <v>610</v>
      </c>
      <c r="L22" s="4" t="s">
        <v>549</v>
      </c>
      <c r="M22" s="4">
        <v>0</v>
      </c>
      <c r="N22" s="4">
        <v>0</v>
      </c>
      <c r="O22" s="4">
        <v>0</v>
      </c>
      <c r="P22" s="4">
        <v>0</v>
      </c>
      <c r="Q22" s="4">
        <v>0</v>
      </c>
      <c r="R22" s="4">
        <v>0</v>
      </c>
      <c r="S22" s="4">
        <v>0</v>
      </c>
      <c r="T22" s="4">
        <v>0</v>
      </c>
      <c r="U22" s="4">
        <v>1</v>
      </c>
      <c r="V22" s="4">
        <v>1</v>
      </c>
      <c r="W22" s="4">
        <v>0</v>
      </c>
      <c r="X22" s="4">
        <v>0</v>
      </c>
      <c r="Y22" s="4">
        <v>0</v>
      </c>
      <c r="Z22" s="4">
        <v>0</v>
      </c>
      <c r="AA22" s="4">
        <v>0</v>
      </c>
      <c r="AB22" s="4">
        <v>0</v>
      </c>
      <c r="AC22" s="4">
        <v>0</v>
      </c>
      <c r="AD22" s="4">
        <v>0</v>
      </c>
      <c r="AE22" s="4">
        <v>0</v>
      </c>
      <c r="AF22" s="4">
        <v>0</v>
      </c>
      <c r="AG22" s="4">
        <v>0</v>
      </c>
      <c r="AH22" s="4">
        <v>0</v>
      </c>
      <c r="AI22" s="4">
        <v>0</v>
      </c>
      <c r="AJ22" s="4">
        <v>0</v>
      </c>
      <c r="AK22" s="4">
        <v>0</v>
      </c>
      <c r="AL22" s="4">
        <v>0</v>
      </c>
      <c r="AM22" s="4">
        <v>0</v>
      </c>
      <c r="AN22" s="4">
        <v>0</v>
      </c>
      <c r="AO22" s="4">
        <v>0</v>
      </c>
      <c r="AP22" s="4">
        <v>0</v>
      </c>
      <c r="AQ22" s="4">
        <v>0</v>
      </c>
      <c r="AR22" s="4">
        <v>1</v>
      </c>
      <c r="AS22" s="4" t="s">
        <v>20</v>
      </c>
      <c r="AT22" s="4">
        <v>8330</v>
      </c>
      <c r="AU22" s="4">
        <v>7085</v>
      </c>
      <c r="AV22" s="4">
        <f>AT22/AU22</f>
        <v>1.1757233592095977</v>
      </c>
      <c r="AW22" s="4" t="s">
        <v>787</v>
      </c>
      <c r="AX22" s="4">
        <v>2006</v>
      </c>
      <c r="AY22" s="4">
        <v>1</v>
      </c>
      <c r="AZ22" s="4" t="s">
        <v>624</v>
      </c>
      <c r="BA22" s="4" t="s">
        <v>550</v>
      </c>
      <c r="BB22" s="4">
        <v>1</v>
      </c>
      <c r="BC22" s="4" t="s">
        <v>624</v>
      </c>
      <c r="BD22" s="4" t="s">
        <v>551</v>
      </c>
      <c r="BE22" s="4">
        <v>1</v>
      </c>
      <c r="BF22" s="4" t="s">
        <v>480</v>
      </c>
      <c r="BG22" s="4">
        <v>1</v>
      </c>
      <c r="BH22" s="4" t="s">
        <v>460</v>
      </c>
      <c r="BI22" s="4" t="s">
        <v>629</v>
      </c>
      <c r="BJ22" s="4" t="s">
        <v>461</v>
      </c>
    </row>
    <row r="23" spans="1:63">
      <c r="A23" s="4" t="s">
        <v>99</v>
      </c>
      <c r="B23" s="4" t="s">
        <v>462</v>
      </c>
      <c r="C23" s="4" t="s">
        <v>113</v>
      </c>
      <c r="D23" s="4" t="s">
        <v>605</v>
      </c>
      <c r="E23" s="4">
        <v>0</v>
      </c>
      <c r="F23" s="4" t="s">
        <v>20</v>
      </c>
      <c r="G23" s="4" t="s">
        <v>542</v>
      </c>
      <c r="H23" s="4" t="s">
        <v>622</v>
      </c>
      <c r="I23" s="4">
        <v>2002</v>
      </c>
      <c r="J23" s="4" t="s">
        <v>609</v>
      </c>
      <c r="K23" s="4" t="s">
        <v>610</v>
      </c>
      <c r="L23" s="4" t="s">
        <v>463</v>
      </c>
      <c r="M23" s="4">
        <v>0</v>
      </c>
      <c r="N23" s="4">
        <v>0</v>
      </c>
      <c r="O23" s="4">
        <v>0</v>
      </c>
      <c r="P23" s="4">
        <v>0</v>
      </c>
      <c r="Q23" s="4">
        <v>0</v>
      </c>
      <c r="R23" s="4">
        <v>0</v>
      </c>
      <c r="S23" s="4">
        <v>0</v>
      </c>
      <c r="T23" s="4">
        <v>0</v>
      </c>
      <c r="U23" s="4">
        <v>0</v>
      </c>
      <c r="V23" s="4">
        <v>0</v>
      </c>
      <c r="W23" s="4">
        <v>0</v>
      </c>
      <c r="X23" s="4">
        <v>0</v>
      </c>
      <c r="Y23" s="4">
        <v>0</v>
      </c>
      <c r="Z23" s="4">
        <v>0</v>
      </c>
      <c r="AA23" s="4">
        <v>0</v>
      </c>
      <c r="AB23" s="4">
        <v>0</v>
      </c>
      <c r="AC23" s="4">
        <v>0</v>
      </c>
      <c r="AD23" s="4">
        <v>0</v>
      </c>
      <c r="AE23" s="4">
        <v>0</v>
      </c>
      <c r="AF23" s="4">
        <v>0</v>
      </c>
      <c r="AG23" s="4">
        <v>0</v>
      </c>
      <c r="AH23" s="4">
        <v>0</v>
      </c>
      <c r="AI23" s="4">
        <v>0</v>
      </c>
      <c r="AJ23" s="4">
        <v>0</v>
      </c>
      <c r="AK23" s="4">
        <v>0</v>
      </c>
      <c r="AL23" s="4">
        <v>0</v>
      </c>
      <c r="AM23" s="4">
        <v>0</v>
      </c>
      <c r="AN23" s="4">
        <v>0</v>
      </c>
      <c r="AO23" s="4">
        <v>0</v>
      </c>
      <c r="AP23" s="4">
        <v>0</v>
      </c>
      <c r="AQ23" s="4">
        <v>0</v>
      </c>
      <c r="AR23" s="4">
        <v>0</v>
      </c>
      <c r="AS23" s="4" t="s">
        <v>20</v>
      </c>
      <c r="AT23" s="4" t="s">
        <v>20</v>
      </c>
      <c r="AU23" s="4" t="s">
        <v>20</v>
      </c>
      <c r="AV23" s="4" t="s">
        <v>20</v>
      </c>
      <c r="AW23" s="4" t="s">
        <v>20</v>
      </c>
      <c r="AX23" s="4" t="s">
        <v>20</v>
      </c>
      <c r="AY23" s="4">
        <v>0</v>
      </c>
      <c r="AZ23" s="4" t="s">
        <v>508</v>
      </c>
      <c r="BA23" s="4" t="s">
        <v>508</v>
      </c>
      <c r="BB23" s="4">
        <v>0</v>
      </c>
      <c r="BC23" s="4" t="s">
        <v>508</v>
      </c>
      <c r="BD23" s="4" t="s">
        <v>508</v>
      </c>
      <c r="BE23" s="4">
        <v>0</v>
      </c>
      <c r="BF23" s="4" t="s">
        <v>508</v>
      </c>
      <c r="BG23" s="4">
        <v>0</v>
      </c>
      <c r="BH23" s="4" t="s">
        <v>508</v>
      </c>
      <c r="BI23" s="4" t="s">
        <v>629</v>
      </c>
      <c r="BJ23" s="4" t="s">
        <v>464</v>
      </c>
    </row>
    <row r="24" spans="1:63">
      <c r="A24" s="4" t="s">
        <v>108</v>
      </c>
      <c r="B24" s="4" t="s">
        <v>462</v>
      </c>
      <c r="C24" s="4" t="s">
        <v>113</v>
      </c>
      <c r="D24" s="4" t="s">
        <v>605</v>
      </c>
      <c r="E24" s="4">
        <v>0</v>
      </c>
      <c r="F24" s="4" t="s">
        <v>20</v>
      </c>
      <c r="G24" s="4" t="s">
        <v>542</v>
      </c>
      <c r="H24" s="4" t="s">
        <v>622</v>
      </c>
      <c r="I24" s="4">
        <v>2002</v>
      </c>
      <c r="J24" s="4" t="s">
        <v>609</v>
      </c>
      <c r="K24" s="4" t="s">
        <v>610</v>
      </c>
      <c r="L24" s="4" t="s">
        <v>465</v>
      </c>
      <c r="M24" s="4">
        <v>0</v>
      </c>
      <c r="N24" s="4">
        <v>0</v>
      </c>
      <c r="O24" s="4">
        <v>0</v>
      </c>
      <c r="P24" s="4">
        <v>0</v>
      </c>
      <c r="Q24" s="4">
        <v>0</v>
      </c>
      <c r="R24" s="4">
        <v>0</v>
      </c>
      <c r="S24" s="4">
        <v>0</v>
      </c>
      <c r="T24" s="4">
        <v>0</v>
      </c>
      <c r="U24" s="4">
        <v>0</v>
      </c>
      <c r="V24" s="4">
        <v>0</v>
      </c>
      <c r="W24" s="4">
        <v>0</v>
      </c>
      <c r="X24" s="4">
        <v>0</v>
      </c>
      <c r="Y24" s="4">
        <v>0</v>
      </c>
      <c r="Z24" s="4">
        <v>0</v>
      </c>
      <c r="AA24" s="4">
        <v>0</v>
      </c>
      <c r="AB24" s="4">
        <v>0</v>
      </c>
      <c r="AC24" s="4">
        <v>0</v>
      </c>
      <c r="AD24" s="4">
        <v>0</v>
      </c>
      <c r="AE24" s="4">
        <v>0</v>
      </c>
      <c r="AF24" s="4">
        <v>0</v>
      </c>
      <c r="AG24" s="4">
        <v>0</v>
      </c>
      <c r="AH24" s="4">
        <v>0</v>
      </c>
      <c r="AI24" s="4">
        <v>0</v>
      </c>
      <c r="AJ24" s="4">
        <v>0</v>
      </c>
      <c r="AK24" s="4">
        <v>0</v>
      </c>
      <c r="AL24" s="4">
        <v>0</v>
      </c>
      <c r="AM24" s="4">
        <v>0</v>
      </c>
      <c r="AN24" s="4">
        <v>0</v>
      </c>
      <c r="AO24" s="4">
        <v>0</v>
      </c>
      <c r="AP24" s="4">
        <v>0</v>
      </c>
      <c r="AQ24" s="4">
        <v>0</v>
      </c>
      <c r="AR24" s="4">
        <v>0</v>
      </c>
      <c r="AS24" s="4" t="s">
        <v>20</v>
      </c>
      <c r="AT24" s="4" t="s">
        <v>20</v>
      </c>
      <c r="AU24" s="4" t="s">
        <v>20</v>
      </c>
      <c r="AV24" s="4" t="s">
        <v>20</v>
      </c>
      <c r="AW24" s="4" t="s">
        <v>20</v>
      </c>
      <c r="AX24" s="4" t="s">
        <v>20</v>
      </c>
      <c r="AY24" s="4">
        <v>0</v>
      </c>
      <c r="AZ24" s="4" t="s">
        <v>508</v>
      </c>
      <c r="BA24" s="4" t="s">
        <v>508</v>
      </c>
      <c r="BB24" s="4">
        <v>0</v>
      </c>
      <c r="BC24" s="4" t="s">
        <v>508</v>
      </c>
      <c r="BD24" s="4" t="s">
        <v>508</v>
      </c>
      <c r="BE24" s="4">
        <v>0</v>
      </c>
      <c r="BF24" s="4" t="s">
        <v>508</v>
      </c>
      <c r="BG24" s="4">
        <v>0</v>
      </c>
      <c r="BH24" s="4" t="s">
        <v>508</v>
      </c>
      <c r="BI24" s="4" t="s">
        <v>629</v>
      </c>
      <c r="BJ24" s="4" t="s">
        <v>464</v>
      </c>
    </row>
    <row r="25" spans="1:63">
      <c r="A25" s="4" t="s">
        <v>83</v>
      </c>
      <c r="B25" s="4" t="s">
        <v>540</v>
      </c>
      <c r="C25" s="4" t="s">
        <v>113</v>
      </c>
      <c r="D25" s="4" t="s">
        <v>605</v>
      </c>
      <c r="E25" s="4">
        <v>1</v>
      </c>
      <c r="F25" s="4" t="s">
        <v>541</v>
      </c>
      <c r="G25" s="4" t="s">
        <v>542</v>
      </c>
      <c r="H25" s="4" t="s">
        <v>622</v>
      </c>
      <c r="I25" s="4">
        <v>1960</v>
      </c>
      <c r="J25" s="4" t="s">
        <v>623</v>
      </c>
      <c r="K25" s="4" t="s">
        <v>610</v>
      </c>
      <c r="L25" s="4" t="s">
        <v>565</v>
      </c>
      <c r="M25" s="4">
        <v>1</v>
      </c>
      <c r="N25" s="4">
        <v>0</v>
      </c>
      <c r="O25" s="4">
        <v>0</v>
      </c>
      <c r="P25" s="4">
        <v>0</v>
      </c>
      <c r="Q25" s="4">
        <v>1</v>
      </c>
      <c r="R25" s="4">
        <v>0</v>
      </c>
      <c r="S25" s="4">
        <v>0</v>
      </c>
      <c r="T25" s="4">
        <v>0</v>
      </c>
      <c r="U25" s="4">
        <v>1</v>
      </c>
      <c r="V25" s="4">
        <v>0</v>
      </c>
      <c r="W25" s="4">
        <v>0</v>
      </c>
      <c r="X25" s="4">
        <v>0</v>
      </c>
      <c r="Y25" s="4">
        <v>0</v>
      </c>
      <c r="Z25" s="4">
        <v>0</v>
      </c>
      <c r="AA25" s="4">
        <v>0</v>
      </c>
      <c r="AB25" s="4">
        <v>0</v>
      </c>
      <c r="AC25" s="4">
        <v>0</v>
      </c>
      <c r="AD25" s="4">
        <v>0</v>
      </c>
      <c r="AE25" s="4">
        <v>0</v>
      </c>
      <c r="AF25" s="4">
        <v>0</v>
      </c>
      <c r="AG25" s="4">
        <v>0</v>
      </c>
      <c r="AH25" s="4">
        <v>0</v>
      </c>
      <c r="AI25" s="4">
        <v>0</v>
      </c>
      <c r="AJ25" s="4">
        <v>0</v>
      </c>
      <c r="AK25" s="4">
        <v>0</v>
      </c>
      <c r="AL25" s="4">
        <v>0</v>
      </c>
      <c r="AM25" s="4">
        <v>0</v>
      </c>
      <c r="AN25" s="4">
        <v>0</v>
      </c>
      <c r="AO25" s="4">
        <v>0</v>
      </c>
      <c r="AP25" s="4">
        <v>0</v>
      </c>
      <c r="AQ25" s="4">
        <v>0</v>
      </c>
      <c r="AR25" s="4">
        <v>1</v>
      </c>
      <c r="AS25" s="4">
        <v>33</v>
      </c>
      <c r="AT25" s="4" t="s">
        <v>20</v>
      </c>
      <c r="AU25" s="4" t="s">
        <v>20</v>
      </c>
      <c r="AV25" s="4" t="s">
        <v>20</v>
      </c>
      <c r="AW25" s="4" t="s">
        <v>796</v>
      </c>
      <c r="AX25" s="4">
        <v>2009</v>
      </c>
      <c r="AY25" s="4">
        <v>1</v>
      </c>
      <c r="AZ25" s="4" t="s">
        <v>624</v>
      </c>
      <c r="BA25" s="4" t="s">
        <v>543</v>
      </c>
      <c r="BB25" s="4">
        <v>0</v>
      </c>
      <c r="BC25" s="4" t="s">
        <v>508</v>
      </c>
      <c r="BD25" s="4" t="s">
        <v>508</v>
      </c>
      <c r="BE25" s="4">
        <v>1</v>
      </c>
      <c r="BF25" s="4" t="s">
        <v>544</v>
      </c>
      <c r="BG25" s="4">
        <v>0</v>
      </c>
      <c r="BH25" s="4" t="s">
        <v>508</v>
      </c>
      <c r="BI25" s="4" t="s">
        <v>629</v>
      </c>
      <c r="BJ25" s="4" t="s">
        <v>545</v>
      </c>
      <c r="BK25" s="4" t="s">
        <v>546</v>
      </c>
    </row>
    <row r="26" spans="1:63">
      <c r="A26" s="4" t="s">
        <v>39</v>
      </c>
      <c r="B26" s="4" t="s">
        <v>441</v>
      </c>
      <c r="C26" s="4" t="s">
        <v>113</v>
      </c>
      <c r="D26" s="4" t="s">
        <v>605</v>
      </c>
      <c r="E26" s="4">
        <v>0</v>
      </c>
      <c r="F26" s="4" t="s">
        <v>442</v>
      </c>
      <c r="G26" s="4" t="s">
        <v>478</v>
      </c>
      <c r="H26" s="4" t="s">
        <v>608</v>
      </c>
      <c r="I26" s="4">
        <v>2003</v>
      </c>
      <c r="J26" s="4" t="s">
        <v>609</v>
      </c>
      <c r="K26" s="4" t="s">
        <v>610</v>
      </c>
      <c r="L26" s="4" t="s">
        <v>443</v>
      </c>
      <c r="M26" s="4">
        <v>0</v>
      </c>
      <c r="N26" s="4">
        <v>0</v>
      </c>
      <c r="O26" s="4">
        <v>0</v>
      </c>
      <c r="P26" s="4">
        <v>0</v>
      </c>
      <c r="Q26" s="4">
        <v>0</v>
      </c>
      <c r="R26" s="4">
        <v>0</v>
      </c>
      <c r="S26" s="4">
        <v>0</v>
      </c>
      <c r="T26" s="4">
        <v>0</v>
      </c>
      <c r="U26" s="4">
        <v>0</v>
      </c>
      <c r="V26" s="4">
        <v>0</v>
      </c>
      <c r="W26" s="4">
        <v>0</v>
      </c>
      <c r="X26" s="4">
        <v>0</v>
      </c>
      <c r="Y26" s="4">
        <v>0</v>
      </c>
      <c r="Z26" s="4">
        <v>0</v>
      </c>
      <c r="AA26" s="4">
        <v>0</v>
      </c>
      <c r="AB26" s="4">
        <v>0</v>
      </c>
      <c r="AC26" s="4">
        <v>1</v>
      </c>
      <c r="AD26" s="4">
        <v>1</v>
      </c>
      <c r="AE26" s="4">
        <v>0</v>
      </c>
      <c r="AF26" s="4">
        <v>0</v>
      </c>
      <c r="AG26" s="4">
        <v>0</v>
      </c>
      <c r="AH26" s="4">
        <v>0</v>
      </c>
      <c r="AI26" s="4">
        <v>0</v>
      </c>
      <c r="AJ26" s="4">
        <v>0</v>
      </c>
      <c r="AK26" s="4">
        <v>0</v>
      </c>
      <c r="AL26" s="4">
        <v>0</v>
      </c>
      <c r="AM26" s="4">
        <v>0</v>
      </c>
      <c r="AN26" s="4">
        <v>0</v>
      </c>
      <c r="AO26" s="4">
        <v>0</v>
      </c>
      <c r="AP26" s="4">
        <v>0</v>
      </c>
      <c r="AQ26" s="4">
        <v>0</v>
      </c>
      <c r="AR26" s="4">
        <v>1</v>
      </c>
      <c r="AS26" s="4" t="s">
        <v>20</v>
      </c>
      <c r="AT26" s="4" t="s">
        <v>20</v>
      </c>
      <c r="AU26" s="4" t="s">
        <v>20</v>
      </c>
      <c r="AV26" s="4" t="s">
        <v>20</v>
      </c>
      <c r="AW26" s="4" t="s">
        <v>20</v>
      </c>
      <c r="AX26" s="4" t="s">
        <v>20</v>
      </c>
      <c r="AY26" s="4">
        <v>0</v>
      </c>
      <c r="AZ26" s="4" t="s">
        <v>508</v>
      </c>
      <c r="BA26" s="4" t="s">
        <v>508</v>
      </c>
      <c r="BB26" s="4">
        <v>1</v>
      </c>
      <c r="BC26" s="4" t="s">
        <v>624</v>
      </c>
      <c r="BD26" s="4" t="s">
        <v>444</v>
      </c>
      <c r="BE26" s="4">
        <v>1</v>
      </c>
      <c r="BF26" s="4" t="s">
        <v>445</v>
      </c>
      <c r="BG26" s="4">
        <v>0</v>
      </c>
      <c r="BH26" s="4" t="s">
        <v>508</v>
      </c>
      <c r="BI26" s="4" t="s">
        <v>629</v>
      </c>
      <c r="BJ26" s="4" t="s">
        <v>446</v>
      </c>
    </row>
    <row r="27" spans="1:63">
      <c r="A27" s="4" t="s">
        <v>95</v>
      </c>
      <c r="B27" s="4" t="s">
        <v>516</v>
      </c>
      <c r="C27" s="4" t="s">
        <v>516</v>
      </c>
      <c r="D27" s="4" t="s">
        <v>477</v>
      </c>
      <c r="E27" s="4">
        <v>0</v>
      </c>
      <c r="F27" s="4" t="s">
        <v>20</v>
      </c>
      <c r="G27" s="4" t="s">
        <v>478</v>
      </c>
      <c r="H27" s="4" t="s">
        <v>608</v>
      </c>
      <c r="I27" s="4">
        <v>1990</v>
      </c>
      <c r="J27" s="4" t="s">
        <v>655</v>
      </c>
      <c r="K27" s="4" t="s">
        <v>610</v>
      </c>
      <c r="L27" s="4" t="s">
        <v>479</v>
      </c>
      <c r="M27" s="4">
        <v>0</v>
      </c>
      <c r="N27" s="4">
        <v>0</v>
      </c>
      <c r="O27" s="4">
        <v>0</v>
      </c>
      <c r="P27" s="4">
        <v>0</v>
      </c>
      <c r="Q27" s="4">
        <v>0</v>
      </c>
      <c r="R27" s="4">
        <v>0</v>
      </c>
      <c r="S27" s="4">
        <v>0</v>
      </c>
      <c r="T27" s="4">
        <v>0</v>
      </c>
      <c r="U27" s="4">
        <v>1</v>
      </c>
      <c r="V27" s="4">
        <v>0</v>
      </c>
      <c r="W27" s="4">
        <v>0</v>
      </c>
      <c r="X27" s="4">
        <v>1</v>
      </c>
      <c r="Y27" s="4">
        <v>0</v>
      </c>
      <c r="Z27" s="4">
        <v>0</v>
      </c>
      <c r="AA27" s="4">
        <v>0</v>
      </c>
      <c r="AB27" s="4">
        <v>0</v>
      </c>
      <c r="AC27" s="4">
        <v>0</v>
      </c>
      <c r="AD27" s="4">
        <v>0</v>
      </c>
      <c r="AE27" s="4">
        <v>0</v>
      </c>
      <c r="AF27" s="4">
        <v>0</v>
      </c>
      <c r="AG27" s="4">
        <v>0</v>
      </c>
      <c r="AH27" s="4">
        <v>0</v>
      </c>
      <c r="AI27" s="4">
        <v>0</v>
      </c>
      <c r="AJ27" s="4">
        <v>0</v>
      </c>
      <c r="AK27" s="4">
        <v>0</v>
      </c>
      <c r="AL27" s="4">
        <v>0</v>
      </c>
      <c r="AM27" s="4">
        <v>0</v>
      </c>
      <c r="AN27" s="4">
        <v>0</v>
      </c>
      <c r="AO27" s="4">
        <v>0</v>
      </c>
      <c r="AP27" s="4">
        <v>0</v>
      </c>
      <c r="AQ27" s="4">
        <v>0</v>
      </c>
      <c r="AR27" s="4">
        <v>1</v>
      </c>
      <c r="AS27" s="4">
        <v>64</v>
      </c>
      <c r="AT27" s="4">
        <v>14500</v>
      </c>
      <c r="AU27" s="5">
        <v>300000</v>
      </c>
      <c r="AV27" s="4">
        <f>AT27/AU27</f>
        <v>4.8333333333333332E-2</v>
      </c>
      <c r="AW27" s="4" t="s">
        <v>20</v>
      </c>
      <c r="AX27" s="4" t="s">
        <v>20</v>
      </c>
      <c r="AY27" s="4">
        <v>1</v>
      </c>
      <c r="AZ27" s="4" t="s">
        <v>624</v>
      </c>
      <c r="BA27" s="4" t="s">
        <v>459</v>
      </c>
      <c r="BB27" s="4">
        <v>0</v>
      </c>
      <c r="BC27" s="4" t="s">
        <v>508</v>
      </c>
      <c r="BD27" s="4" t="s">
        <v>439</v>
      </c>
      <c r="BE27" s="4">
        <v>1</v>
      </c>
      <c r="BF27" s="4" t="s">
        <v>440</v>
      </c>
      <c r="BG27" s="4">
        <v>0</v>
      </c>
      <c r="BH27" s="4" t="s">
        <v>508</v>
      </c>
      <c r="BI27" s="4" t="s">
        <v>612</v>
      </c>
    </row>
    <row r="28" spans="1:63">
      <c r="A28" s="4" t="s">
        <v>29</v>
      </c>
      <c r="B28" s="4" t="s">
        <v>516</v>
      </c>
      <c r="C28" s="4" t="s">
        <v>516</v>
      </c>
      <c r="D28" s="4" t="s">
        <v>432</v>
      </c>
      <c r="E28" s="4">
        <v>0</v>
      </c>
      <c r="F28" s="4" t="s">
        <v>20</v>
      </c>
      <c r="G28" s="4" t="s">
        <v>449</v>
      </c>
      <c r="H28" s="4" t="s">
        <v>622</v>
      </c>
      <c r="I28" s="4">
        <v>2005</v>
      </c>
      <c r="J28" s="4" t="s">
        <v>609</v>
      </c>
      <c r="K28" s="4" t="s">
        <v>506</v>
      </c>
      <c r="L28" s="4" t="s">
        <v>433</v>
      </c>
      <c r="M28" s="4">
        <v>0</v>
      </c>
      <c r="N28" s="4">
        <v>0</v>
      </c>
      <c r="O28" s="4">
        <v>0</v>
      </c>
      <c r="P28" s="4">
        <v>0</v>
      </c>
      <c r="Q28" s="4">
        <v>0</v>
      </c>
      <c r="R28" s="4">
        <v>0</v>
      </c>
      <c r="S28" s="4">
        <v>0</v>
      </c>
      <c r="T28" s="4">
        <v>0</v>
      </c>
      <c r="U28" s="4">
        <v>0</v>
      </c>
      <c r="V28" s="4">
        <v>0</v>
      </c>
      <c r="W28" s="4">
        <v>0</v>
      </c>
      <c r="X28" s="4">
        <v>0</v>
      </c>
      <c r="Y28" s="4">
        <v>0</v>
      </c>
      <c r="Z28" s="4">
        <v>0</v>
      </c>
      <c r="AA28" s="4">
        <v>0</v>
      </c>
      <c r="AB28" s="4">
        <v>0</v>
      </c>
      <c r="AC28" s="4">
        <v>0</v>
      </c>
      <c r="AD28" s="4">
        <v>0</v>
      </c>
      <c r="AE28" s="4">
        <v>0</v>
      </c>
      <c r="AF28" s="4">
        <v>0</v>
      </c>
      <c r="AG28" s="4">
        <v>0</v>
      </c>
      <c r="AH28" s="4">
        <v>0</v>
      </c>
      <c r="AI28" s="4">
        <v>0</v>
      </c>
      <c r="AJ28" s="4">
        <v>0</v>
      </c>
      <c r="AK28" s="4">
        <v>0</v>
      </c>
      <c r="AL28" s="4">
        <v>0</v>
      </c>
      <c r="AM28" s="4">
        <v>0</v>
      </c>
      <c r="AN28" s="4">
        <v>0</v>
      </c>
      <c r="AO28" s="4">
        <v>0</v>
      </c>
      <c r="AP28" s="4">
        <v>0</v>
      </c>
      <c r="AQ28" s="4">
        <v>0</v>
      </c>
      <c r="AR28" s="4">
        <v>0</v>
      </c>
      <c r="AS28" s="4">
        <v>30</v>
      </c>
      <c r="AT28" s="4" t="s">
        <v>20</v>
      </c>
      <c r="AU28" s="4" t="s">
        <v>20</v>
      </c>
      <c r="AV28" s="4" t="s">
        <v>20</v>
      </c>
      <c r="AW28" s="4" t="s">
        <v>20</v>
      </c>
      <c r="AX28" s="4" t="s">
        <v>20</v>
      </c>
      <c r="AY28" s="4">
        <v>0</v>
      </c>
      <c r="AZ28" s="4" t="s">
        <v>508</v>
      </c>
      <c r="BA28" s="4" t="s">
        <v>508</v>
      </c>
      <c r="BB28" s="4">
        <v>0</v>
      </c>
      <c r="BC28" s="4" t="s">
        <v>508</v>
      </c>
      <c r="BD28" s="4" t="s">
        <v>508</v>
      </c>
      <c r="BE28" s="4">
        <v>0</v>
      </c>
      <c r="BF28" s="4" t="s">
        <v>508</v>
      </c>
      <c r="BG28" s="4">
        <v>0</v>
      </c>
      <c r="BH28" s="4" t="s">
        <v>508</v>
      </c>
      <c r="BI28" s="4" t="s">
        <v>612</v>
      </c>
    </row>
    <row r="29" spans="1:63">
      <c r="A29" s="4" t="s">
        <v>73</v>
      </c>
      <c r="B29" s="4" t="s">
        <v>20</v>
      </c>
      <c r="C29" s="4" t="s">
        <v>20</v>
      </c>
      <c r="D29" s="4" t="s">
        <v>605</v>
      </c>
      <c r="E29" s="4">
        <v>0</v>
      </c>
      <c r="F29" s="4" t="s">
        <v>20</v>
      </c>
      <c r="G29" s="4" t="s">
        <v>449</v>
      </c>
      <c r="H29" s="4" t="s">
        <v>622</v>
      </c>
      <c r="I29" s="4" t="s">
        <v>20</v>
      </c>
      <c r="J29" s="4" t="s">
        <v>20</v>
      </c>
      <c r="K29" s="4" t="s">
        <v>610</v>
      </c>
      <c r="L29" s="4" t="s">
        <v>479</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0</v>
      </c>
      <c r="AE29" s="4">
        <v>0</v>
      </c>
      <c r="AF29" s="4">
        <v>0</v>
      </c>
      <c r="AG29" s="4">
        <v>0</v>
      </c>
      <c r="AH29" s="4">
        <v>0</v>
      </c>
      <c r="AI29" s="4">
        <v>0</v>
      </c>
      <c r="AJ29" s="4">
        <v>0</v>
      </c>
      <c r="AK29" s="4">
        <v>0</v>
      </c>
      <c r="AL29" s="4">
        <v>0</v>
      </c>
      <c r="AM29" s="4">
        <v>0</v>
      </c>
      <c r="AN29" s="4">
        <v>0</v>
      </c>
      <c r="AO29" s="4">
        <v>0</v>
      </c>
      <c r="AP29" s="4">
        <v>0</v>
      </c>
      <c r="AQ29" s="4">
        <v>0</v>
      </c>
      <c r="AR29" s="4">
        <v>0</v>
      </c>
      <c r="AS29" s="4" t="s">
        <v>20</v>
      </c>
      <c r="AT29" s="4" t="s">
        <v>20</v>
      </c>
      <c r="AU29" s="4" t="s">
        <v>20</v>
      </c>
      <c r="AV29" s="4" t="s">
        <v>20</v>
      </c>
      <c r="AW29" s="4" t="s">
        <v>20</v>
      </c>
      <c r="AX29" s="4" t="s">
        <v>20</v>
      </c>
      <c r="AY29" s="4">
        <v>0</v>
      </c>
      <c r="AZ29" s="4" t="s">
        <v>508</v>
      </c>
      <c r="BA29" s="4" t="s">
        <v>508</v>
      </c>
      <c r="BB29" s="4">
        <v>0</v>
      </c>
      <c r="BC29" s="4" t="s">
        <v>508</v>
      </c>
      <c r="BD29" s="4" t="s">
        <v>508</v>
      </c>
      <c r="BE29" s="4">
        <v>0</v>
      </c>
      <c r="BF29" s="4" t="s">
        <v>508</v>
      </c>
      <c r="BG29" s="4">
        <v>0</v>
      </c>
      <c r="BH29" s="4" t="s">
        <v>508</v>
      </c>
      <c r="BI29" s="4" t="s">
        <v>629</v>
      </c>
      <c r="BJ29" s="4" t="s">
        <v>434</v>
      </c>
    </row>
    <row r="30" spans="1:63">
      <c r="A30" s="4" t="s">
        <v>75</v>
      </c>
      <c r="B30" s="4" t="s">
        <v>447</v>
      </c>
      <c r="C30" s="4" t="s">
        <v>113</v>
      </c>
      <c r="D30" s="4" t="s">
        <v>605</v>
      </c>
      <c r="E30" s="4">
        <v>1</v>
      </c>
      <c r="F30" s="4" t="s">
        <v>448</v>
      </c>
      <c r="G30" s="4" t="s">
        <v>449</v>
      </c>
      <c r="H30" s="4" t="s">
        <v>622</v>
      </c>
      <c r="I30" s="4">
        <v>1962</v>
      </c>
      <c r="J30" s="4" t="s">
        <v>623</v>
      </c>
      <c r="K30" s="4" t="s">
        <v>610</v>
      </c>
      <c r="L30" s="4" t="s">
        <v>575</v>
      </c>
      <c r="M30" s="4">
        <v>0</v>
      </c>
      <c r="N30" s="4">
        <v>0</v>
      </c>
      <c r="O30" s="4">
        <v>0</v>
      </c>
      <c r="P30" s="4">
        <v>0</v>
      </c>
      <c r="Q30" s="4">
        <v>0</v>
      </c>
      <c r="R30" s="4">
        <v>0</v>
      </c>
      <c r="S30" s="4">
        <v>0</v>
      </c>
      <c r="T30" s="4">
        <v>0</v>
      </c>
      <c r="U30" s="4">
        <v>1</v>
      </c>
      <c r="V30" s="4">
        <v>0</v>
      </c>
      <c r="W30" s="4">
        <v>0</v>
      </c>
      <c r="X30" s="4">
        <v>0</v>
      </c>
      <c r="Y30" s="4">
        <v>0</v>
      </c>
      <c r="Z30" s="4">
        <v>0</v>
      </c>
      <c r="AA30" s="4">
        <v>1</v>
      </c>
      <c r="AB30" s="4">
        <v>0</v>
      </c>
      <c r="AC30" s="4">
        <v>0</v>
      </c>
      <c r="AD30" s="4">
        <v>0</v>
      </c>
      <c r="AE30" s="4">
        <v>0</v>
      </c>
      <c r="AF30" s="4">
        <v>0</v>
      </c>
      <c r="AG30" s="4">
        <v>0</v>
      </c>
      <c r="AH30" s="4">
        <v>0</v>
      </c>
      <c r="AI30" s="4">
        <v>0</v>
      </c>
      <c r="AJ30" s="4">
        <v>0</v>
      </c>
      <c r="AK30" s="4">
        <v>0</v>
      </c>
      <c r="AL30" s="4">
        <v>0</v>
      </c>
      <c r="AM30" s="4">
        <v>0</v>
      </c>
      <c r="AN30" s="4">
        <v>0</v>
      </c>
      <c r="AO30" s="4">
        <v>0</v>
      </c>
      <c r="AP30" s="4">
        <v>0</v>
      </c>
      <c r="AQ30" s="4">
        <v>0</v>
      </c>
      <c r="AR30" s="4">
        <v>1</v>
      </c>
      <c r="AS30" s="4">
        <v>1.88</v>
      </c>
      <c r="AT30" s="4">
        <v>7266</v>
      </c>
      <c r="AU30" s="4">
        <v>600</v>
      </c>
      <c r="AV30" s="4">
        <f>AT30/AU30</f>
        <v>12.11</v>
      </c>
      <c r="AW30" s="4" t="s">
        <v>795</v>
      </c>
      <c r="AX30" s="4">
        <v>2009</v>
      </c>
      <c r="AY30" s="4">
        <v>1</v>
      </c>
      <c r="AZ30" s="4" t="s">
        <v>624</v>
      </c>
      <c r="BA30" s="4" t="s">
        <v>450</v>
      </c>
      <c r="BB30" s="4">
        <v>1</v>
      </c>
      <c r="BC30" s="4" t="s">
        <v>624</v>
      </c>
      <c r="BD30" s="4" t="s">
        <v>451</v>
      </c>
      <c r="BE30" s="4">
        <v>1</v>
      </c>
      <c r="BF30" s="4" t="s">
        <v>452</v>
      </c>
      <c r="BG30" s="4">
        <v>1</v>
      </c>
      <c r="BH30" s="4" t="s">
        <v>453</v>
      </c>
      <c r="BI30" s="4" t="s">
        <v>629</v>
      </c>
      <c r="BJ30" s="4" t="s">
        <v>454</v>
      </c>
      <c r="BK30" s="4" t="s">
        <v>455</v>
      </c>
    </row>
    <row r="31" spans="1:63">
      <c r="A31" s="4" t="s">
        <v>85</v>
      </c>
      <c r="B31" s="4" t="s">
        <v>516</v>
      </c>
      <c r="C31" s="4" t="s">
        <v>516</v>
      </c>
      <c r="D31" s="4" t="s">
        <v>456</v>
      </c>
      <c r="E31" s="4">
        <v>0</v>
      </c>
      <c r="F31" s="4" t="s">
        <v>20</v>
      </c>
      <c r="G31" s="4" t="s">
        <v>449</v>
      </c>
      <c r="H31" s="4" t="s">
        <v>622</v>
      </c>
      <c r="I31" s="4">
        <v>2002</v>
      </c>
      <c r="J31" s="4" t="s">
        <v>609</v>
      </c>
      <c r="K31" s="4" t="s">
        <v>506</v>
      </c>
      <c r="L31" s="4" t="s">
        <v>457</v>
      </c>
      <c r="M31" s="4">
        <v>1</v>
      </c>
      <c r="N31" s="4">
        <v>1</v>
      </c>
      <c r="O31" s="4">
        <v>1</v>
      </c>
      <c r="P31" s="4">
        <v>1</v>
      </c>
      <c r="Q31" s="4">
        <v>0</v>
      </c>
      <c r="R31" s="4">
        <v>0</v>
      </c>
      <c r="S31" s="4">
        <v>0</v>
      </c>
      <c r="T31" s="4">
        <v>0</v>
      </c>
      <c r="U31" s="4">
        <v>1</v>
      </c>
      <c r="V31" s="4">
        <v>0</v>
      </c>
      <c r="W31" s="4">
        <v>0</v>
      </c>
      <c r="X31" s="4">
        <v>0</v>
      </c>
      <c r="Y31" s="4">
        <v>0</v>
      </c>
      <c r="Z31" s="4">
        <v>1</v>
      </c>
      <c r="AA31" s="4">
        <v>0</v>
      </c>
      <c r="AB31" s="4">
        <v>0</v>
      </c>
      <c r="AC31" s="4">
        <v>0</v>
      </c>
      <c r="AD31" s="4">
        <v>0</v>
      </c>
      <c r="AE31" s="4">
        <v>0</v>
      </c>
      <c r="AF31" s="4">
        <v>0</v>
      </c>
      <c r="AG31" s="4">
        <v>0</v>
      </c>
      <c r="AH31" s="4">
        <v>0</v>
      </c>
      <c r="AI31" s="4">
        <v>0</v>
      </c>
      <c r="AJ31" s="4">
        <v>0</v>
      </c>
      <c r="AK31" s="4">
        <v>0</v>
      </c>
      <c r="AL31" s="4">
        <v>0</v>
      </c>
      <c r="AM31" s="4">
        <v>0</v>
      </c>
      <c r="AN31" s="4">
        <v>0</v>
      </c>
      <c r="AO31" s="4">
        <v>1</v>
      </c>
      <c r="AP31" s="4">
        <v>0</v>
      </c>
      <c r="AQ31" s="4">
        <v>0</v>
      </c>
      <c r="AR31" s="4">
        <v>3</v>
      </c>
      <c r="AS31" s="4">
        <v>32</v>
      </c>
      <c r="AT31" s="4">
        <v>24745</v>
      </c>
      <c r="AU31" s="4">
        <v>11714</v>
      </c>
      <c r="AV31" s="4">
        <f>AT31/AU31</f>
        <v>2.1124295714529624</v>
      </c>
      <c r="AW31" s="4" t="s">
        <v>20</v>
      </c>
      <c r="AX31" s="4" t="s">
        <v>20</v>
      </c>
      <c r="AY31" s="4">
        <v>1</v>
      </c>
      <c r="AZ31" s="4" t="s">
        <v>624</v>
      </c>
      <c r="BA31" s="4" t="s">
        <v>458</v>
      </c>
      <c r="BB31" s="4">
        <v>1</v>
      </c>
      <c r="BC31" s="4" t="s">
        <v>624</v>
      </c>
      <c r="BD31" s="4" t="s">
        <v>438</v>
      </c>
      <c r="BE31" s="4">
        <v>1</v>
      </c>
      <c r="BF31" s="4" t="s">
        <v>431</v>
      </c>
      <c r="BG31" s="4">
        <v>0</v>
      </c>
      <c r="BH31" s="4" t="s">
        <v>508</v>
      </c>
      <c r="BI31" s="4" t="s">
        <v>612</v>
      </c>
    </row>
    <row r="32" spans="1:63">
      <c r="A32" s="4" t="s">
        <v>26</v>
      </c>
      <c r="B32" s="4" t="s">
        <v>516</v>
      </c>
      <c r="C32" s="4" t="s">
        <v>516</v>
      </c>
      <c r="D32" s="4" t="s">
        <v>435</v>
      </c>
      <c r="E32" s="4">
        <v>0</v>
      </c>
      <c r="F32" s="4" t="s">
        <v>20</v>
      </c>
      <c r="G32" s="4" t="s">
        <v>436</v>
      </c>
      <c r="H32" s="4" t="s">
        <v>622</v>
      </c>
      <c r="I32" s="4">
        <v>1986</v>
      </c>
      <c r="J32" s="4" t="s">
        <v>634</v>
      </c>
      <c r="K32" s="4" t="s">
        <v>610</v>
      </c>
      <c r="L32" s="4" t="s">
        <v>437</v>
      </c>
      <c r="M32" s="4">
        <v>1</v>
      </c>
      <c r="N32" s="4">
        <v>1</v>
      </c>
      <c r="O32" s="4">
        <v>0</v>
      </c>
      <c r="P32" s="4">
        <v>0</v>
      </c>
      <c r="Q32" s="4">
        <v>0</v>
      </c>
      <c r="R32" s="4">
        <v>0</v>
      </c>
      <c r="S32" s="4">
        <v>0</v>
      </c>
      <c r="T32" s="4">
        <v>0</v>
      </c>
      <c r="U32" s="4">
        <v>1</v>
      </c>
      <c r="V32" s="4">
        <v>0</v>
      </c>
      <c r="W32" s="4">
        <v>0</v>
      </c>
      <c r="X32" s="4">
        <v>0</v>
      </c>
      <c r="Y32" s="4">
        <v>0</v>
      </c>
      <c r="Z32" s="4">
        <v>0</v>
      </c>
      <c r="AA32" s="4">
        <v>0</v>
      </c>
      <c r="AB32" s="4">
        <v>1</v>
      </c>
      <c r="AC32" s="4">
        <v>0</v>
      </c>
      <c r="AD32" s="4">
        <v>0</v>
      </c>
      <c r="AE32" s="4">
        <v>0</v>
      </c>
      <c r="AF32" s="4">
        <v>0</v>
      </c>
      <c r="AG32" s="4">
        <v>0</v>
      </c>
      <c r="AH32" s="4">
        <v>0</v>
      </c>
      <c r="AI32" s="4">
        <v>0</v>
      </c>
      <c r="AJ32" s="4">
        <v>0</v>
      </c>
      <c r="AK32" s="4">
        <v>0</v>
      </c>
      <c r="AL32" s="4">
        <v>0</v>
      </c>
      <c r="AM32" s="4">
        <v>0</v>
      </c>
      <c r="AN32" s="4">
        <v>0</v>
      </c>
      <c r="AO32" s="4">
        <v>0</v>
      </c>
      <c r="AP32" s="4">
        <v>0</v>
      </c>
      <c r="AQ32" s="4">
        <v>0</v>
      </c>
      <c r="AR32" s="4">
        <v>1</v>
      </c>
      <c r="AS32" s="4">
        <v>26</v>
      </c>
      <c r="AT32" s="4">
        <v>79478</v>
      </c>
      <c r="AU32" s="4">
        <v>168</v>
      </c>
      <c r="AV32" s="4">
        <f>AT32/AU32</f>
        <v>473.08333333333331</v>
      </c>
      <c r="AW32" s="4" t="s">
        <v>20</v>
      </c>
      <c r="AX32" s="4" t="s">
        <v>20</v>
      </c>
      <c r="AY32" s="4">
        <v>1</v>
      </c>
      <c r="AZ32" s="4" t="s">
        <v>624</v>
      </c>
      <c r="BA32" s="4" t="s">
        <v>430</v>
      </c>
      <c r="BB32" s="4">
        <v>1</v>
      </c>
      <c r="BC32" s="4" t="s">
        <v>640</v>
      </c>
      <c r="BD32" s="4" t="s">
        <v>336</v>
      </c>
      <c r="BE32" s="4">
        <v>1</v>
      </c>
      <c r="BF32" s="4" t="s">
        <v>508</v>
      </c>
      <c r="BG32" s="4">
        <v>1</v>
      </c>
      <c r="BH32" s="4" t="s">
        <v>337</v>
      </c>
      <c r="BI32" s="4" t="s">
        <v>612</v>
      </c>
    </row>
    <row r="33" spans="1:63">
      <c r="A33" s="4" t="s">
        <v>34</v>
      </c>
      <c r="B33" s="4" t="s">
        <v>516</v>
      </c>
      <c r="C33" s="4" t="s">
        <v>516</v>
      </c>
      <c r="D33" s="4" t="s">
        <v>338</v>
      </c>
      <c r="E33" s="4">
        <v>0</v>
      </c>
      <c r="F33" s="4" t="s">
        <v>339</v>
      </c>
      <c r="G33" s="4" t="s">
        <v>340</v>
      </c>
      <c r="H33" s="4" t="s">
        <v>520</v>
      </c>
      <c r="I33" s="4">
        <v>1995</v>
      </c>
      <c r="J33" s="4" t="s">
        <v>655</v>
      </c>
      <c r="K33" s="4" t="s">
        <v>610</v>
      </c>
      <c r="L33" s="4" t="s">
        <v>341</v>
      </c>
      <c r="M33" s="4">
        <v>1</v>
      </c>
      <c r="N33" s="4">
        <v>1</v>
      </c>
      <c r="O33" s="4">
        <v>1</v>
      </c>
      <c r="P33" s="4">
        <v>0</v>
      </c>
      <c r="Q33" s="4">
        <v>0</v>
      </c>
      <c r="R33" s="4">
        <v>0</v>
      </c>
      <c r="S33" s="4">
        <v>0</v>
      </c>
      <c r="T33" s="4">
        <v>0</v>
      </c>
      <c r="U33" s="4">
        <v>0</v>
      </c>
      <c r="V33" s="4">
        <v>0</v>
      </c>
      <c r="W33" s="4">
        <v>0</v>
      </c>
      <c r="X33" s="4">
        <v>0</v>
      </c>
      <c r="Y33" s="4">
        <v>0</v>
      </c>
      <c r="Z33" s="4">
        <v>0</v>
      </c>
      <c r="AA33" s="4">
        <v>0</v>
      </c>
      <c r="AB33" s="4">
        <v>0</v>
      </c>
      <c r="AC33" s="4">
        <v>0</v>
      </c>
      <c r="AD33" s="4">
        <v>0</v>
      </c>
      <c r="AE33" s="4">
        <v>0</v>
      </c>
      <c r="AF33" s="4">
        <v>0</v>
      </c>
      <c r="AG33" s="4">
        <v>0</v>
      </c>
      <c r="AH33" s="4">
        <v>0</v>
      </c>
      <c r="AI33" s="4">
        <v>0</v>
      </c>
      <c r="AJ33" s="4">
        <v>0</v>
      </c>
      <c r="AK33" s="4">
        <v>0</v>
      </c>
      <c r="AL33" s="4">
        <v>0</v>
      </c>
      <c r="AM33" s="4">
        <v>0</v>
      </c>
      <c r="AN33" s="4">
        <v>0</v>
      </c>
      <c r="AO33" s="4">
        <v>0</v>
      </c>
      <c r="AP33" s="4">
        <v>0</v>
      </c>
      <c r="AQ33" s="4">
        <v>0</v>
      </c>
      <c r="AR33" s="4">
        <v>1</v>
      </c>
      <c r="AS33" s="4">
        <v>150</v>
      </c>
      <c r="AT33" s="4" t="s">
        <v>20</v>
      </c>
      <c r="AU33" s="4">
        <v>600000</v>
      </c>
      <c r="AV33" s="4" t="s">
        <v>20</v>
      </c>
      <c r="AW33" s="4" t="s">
        <v>20</v>
      </c>
      <c r="AX33" s="4" t="s">
        <v>20</v>
      </c>
      <c r="AY33" s="4">
        <v>1</v>
      </c>
      <c r="AZ33" s="4" t="s">
        <v>624</v>
      </c>
      <c r="BA33" s="4" t="s">
        <v>342</v>
      </c>
      <c r="BB33" s="4">
        <v>1</v>
      </c>
      <c r="BC33" s="4" t="s">
        <v>535</v>
      </c>
      <c r="BD33" s="4" t="s">
        <v>343</v>
      </c>
      <c r="BE33" s="4">
        <v>0</v>
      </c>
      <c r="BF33" s="4" t="s">
        <v>508</v>
      </c>
      <c r="BG33" s="4">
        <v>1</v>
      </c>
      <c r="BH33" s="4" t="s">
        <v>344</v>
      </c>
      <c r="BI33" s="4" t="s">
        <v>612</v>
      </c>
      <c r="BK33" s="4" t="s">
        <v>345</v>
      </c>
    </row>
    <row r="34" spans="1:63">
      <c r="A34" s="4" t="s">
        <v>27</v>
      </c>
      <c r="B34" s="4" t="s">
        <v>516</v>
      </c>
      <c r="C34" s="4" t="s">
        <v>516</v>
      </c>
      <c r="D34" s="4" t="s">
        <v>346</v>
      </c>
      <c r="E34" s="4">
        <v>0</v>
      </c>
      <c r="F34" s="4" t="s">
        <v>442</v>
      </c>
      <c r="G34" s="4" t="s">
        <v>340</v>
      </c>
      <c r="H34" s="4" t="s">
        <v>520</v>
      </c>
      <c r="I34" s="4">
        <v>2013</v>
      </c>
      <c r="J34" s="4" t="s">
        <v>615</v>
      </c>
      <c r="K34" s="4" t="s">
        <v>610</v>
      </c>
      <c r="L34" s="4" t="s">
        <v>347</v>
      </c>
      <c r="M34" s="4">
        <v>1</v>
      </c>
      <c r="N34" s="4">
        <v>1</v>
      </c>
      <c r="O34" s="4">
        <v>0</v>
      </c>
      <c r="P34" s="4">
        <v>1</v>
      </c>
      <c r="Q34" s="4">
        <v>0</v>
      </c>
      <c r="R34" s="4">
        <v>0</v>
      </c>
      <c r="S34" s="4">
        <v>1</v>
      </c>
      <c r="T34" s="4">
        <v>1</v>
      </c>
      <c r="U34" s="4">
        <v>1</v>
      </c>
      <c r="V34" s="4">
        <v>0</v>
      </c>
      <c r="W34" s="4">
        <v>0</v>
      </c>
      <c r="X34" s="4">
        <v>0</v>
      </c>
      <c r="Y34" s="4">
        <v>1</v>
      </c>
      <c r="Z34" s="4">
        <v>0</v>
      </c>
      <c r="AA34" s="4">
        <v>0</v>
      </c>
      <c r="AB34" s="4">
        <v>0</v>
      </c>
      <c r="AC34" s="4">
        <v>0</v>
      </c>
      <c r="AD34" s="4">
        <v>0</v>
      </c>
      <c r="AE34" s="4">
        <v>0</v>
      </c>
      <c r="AF34" s="4">
        <v>0</v>
      </c>
      <c r="AG34" s="4">
        <v>0</v>
      </c>
      <c r="AH34" s="4">
        <v>0</v>
      </c>
      <c r="AI34" s="4">
        <v>0</v>
      </c>
      <c r="AJ34" s="4">
        <v>0</v>
      </c>
      <c r="AK34" s="4">
        <v>0</v>
      </c>
      <c r="AL34" s="4">
        <v>0</v>
      </c>
      <c r="AM34" s="4">
        <v>0</v>
      </c>
      <c r="AN34" s="4">
        <v>0</v>
      </c>
      <c r="AO34" s="4">
        <v>0</v>
      </c>
      <c r="AP34" s="4">
        <v>0</v>
      </c>
      <c r="AQ34" s="4">
        <v>0</v>
      </c>
      <c r="AR34" s="4">
        <v>1</v>
      </c>
      <c r="AS34" s="4">
        <v>50</v>
      </c>
      <c r="AT34" s="4">
        <f>4500000+230000+364000+350000+750000</f>
        <v>6194000</v>
      </c>
      <c r="AU34" s="4">
        <f>800000+36500+100000+104000+250000+70000</f>
        <v>1360500</v>
      </c>
      <c r="AV34" s="4">
        <f>AT34/AU34</f>
        <v>4.5527379639838292</v>
      </c>
      <c r="AW34" s="4" t="s">
        <v>20</v>
      </c>
      <c r="AX34" s="4" t="s">
        <v>20</v>
      </c>
      <c r="AY34" s="4">
        <v>0</v>
      </c>
      <c r="AZ34" s="4" t="s">
        <v>508</v>
      </c>
      <c r="BA34" s="4" t="s">
        <v>605</v>
      </c>
      <c r="BB34" s="4">
        <v>0</v>
      </c>
      <c r="BC34" s="4" t="s">
        <v>508</v>
      </c>
      <c r="BD34" s="4" t="s">
        <v>508</v>
      </c>
      <c r="BE34" s="4">
        <v>0</v>
      </c>
      <c r="BF34" s="4" t="s">
        <v>508</v>
      </c>
      <c r="BG34" s="4">
        <v>0</v>
      </c>
      <c r="BH34" s="4" t="s">
        <v>508</v>
      </c>
      <c r="BI34" s="4" t="s">
        <v>612</v>
      </c>
      <c r="BK34" s="4" t="s">
        <v>348</v>
      </c>
    </row>
    <row r="35" spans="1:63">
      <c r="A35" s="4" t="s">
        <v>101</v>
      </c>
      <c r="B35" s="4" t="s">
        <v>349</v>
      </c>
      <c r="C35" s="4" t="s">
        <v>349</v>
      </c>
      <c r="D35" s="4" t="s">
        <v>605</v>
      </c>
      <c r="E35" s="4">
        <v>1</v>
      </c>
      <c r="F35" s="4" t="s">
        <v>350</v>
      </c>
      <c r="G35" s="4" t="s">
        <v>351</v>
      </c>
      <c r="H35" s="4" t="s">
        <v>622</v>
      </c>
      <c r="I35" s="4">
        <v>1984</v>
      </c>
      <c r="J35" s="4" t="s">
        <v>634</v>
      </c>
      <c r="K35" s="4" t="s">
        <v>610</v>
      </c>
      <c r="L35" s="4" t="s">
        <v>575</v>
      </c>
      <c r="M35" s="4">
        <v>0</v>
      </c>
      <c r="N35" s="4">
        <v>0</v>
      </c>
      <c r="O35" s="4">
        <v>0</v>
      </c>
      <c r="P35" s="4">
        <v>0</v>
      </c>
      <c r="Q35" s="4">
        <v>0</v>
      </c>
      <c r="R35" s="4">
        <v>0</v>
      </c>
      <c r="S35" s="4">
        <v>0</v>
      </c>
      <c r="T35" s="4">
        <v>0</v>
      </c>
      <c r="U35" s="4">
        <v>1</v>
      </c>
      <c r="V35" s="4">
        <v>0</v>
      </c>
      <c r="W35" s="4">
        <v>0</v>
      </c>
      <c r="X35" s="4">
        <v>0</v>
      </c>
      <c r="Y35" s="4">
        <v>0</v>
      </c>
      <c r="Z35" s="4">
        <v>0</v>
      </c>
      <c r="AA35" s="4">
        <v>1</v>
      </c>
      <c r="AB35" s="4">
        <v>0</v>
      </c>
      <c r="AC35" s="4">
        <v>0</v>
      </c>
      <c r="AD35" s="4">
        <v>0</v>
      </c>
      <c r="AE35" s="4">
        <v>0</v>
      </c>
      <c r="AF35" s="4">
        <v>0</v>
      </c>
      <c r="AG35" s="4">
        <v>0</v>
      </c>
      <c r="AH35" s="4">
        <v>0</v>
      </c>
      <c r="AI35" s="4">
        <v>0</v>
      </c>
      <c r="AJ35" s="4">
        <v>0</v>
      </c>
      <c r="AK35" s="4">
        <v>0</v>
      </c>
      <c r="AL35" s="4">
        <v>0</v>
      </c>
      <c r="AM35" s="4">
        <v>0</v>
      </c>
      <c r="AN35" s="4">
        <v>0</v>
      </c>
      <c r="AO35" s="4">
        <v>0</v>
      </c>
      <c r="AP35" s="4">
        <v>0</v>
      </c>
      <c r="AQ35" s="4">
        <v>0</v>
      </c>
      <c r="AR35" s="4">
        <v>1</v>
      </c>
      <c r="AS35" s="4" t="s">
        <v>20</v>
      </c>
      <c r="AT35" s="4">
        <v>2250</v>
      </c>
      <c r="AU35" s="4">
        <v>76800</v>
      </c>
      <c r="AV35" s="4">
        <f>AT35/AU35</f>
        <v>2.9296875E-2</v>
      </c>
      <c r="AW35" s="5">
        <v>435842</v>
      </c>
      <c r="AX35" s="4">
        <v>2006</v>
      </c>
      <c r="AY35" s="4">
        <v>1</v>
      </c>
      <c r="AZ35" s="4" t="s">
        <v>624</v>
      </c>
      <c r="BA35" s="4" t="s">
        <v>352</v>
      </c>
      <c r="BB35" s="4">
        <v>1</v>
      </c>
      <c r="BC35" s="4" t="s">
        <v>640</v>
      </c>
      <c r="BD35" s="4" t="s">
        <v>353</v>
      </c>
      <c r="BE35" s="4">
        <v>0</v>
      </c>
      <c r="BF35" s="4" t="s">
        <v>354</v>
      </c>
      <c r="BG35" s="4">
        <v>0</v>
      </c>
      <c r="BH35" s="4" t="s">
        <v>508</v>
      </c>
      <c r="BI35" s="4" t="s">
        <v>629</v>
      </c>
      <c r="BJ35" s="4" t="s">
        <v>355</v>
      </c>
      <c r="BK35" s="4" t="s">
        <v>356</v>
      </c>
    </row>
    <row r="36" spans="1:63">
      <c r="A36" s="4" t="s">
        <v>47</v>
      </c>
      <c r="B36" s="4" t="s">
        <v>516</v>
      </c>
      <c r="C36" s="4" t="s">
        <v>349</v>
      </c>
      <c r="D36" s="4" t="s">
        <v>357</v>
      </c>
      <c r="E36" s="4">
        <v>0</v>
      </c>
      <c r="F36" s="4" t="s">
        <v>20</v>
      </c>
      <c r="G36" s="4" t="s">
        <v>358</v>
      </c>
      <c r="H36" s="4" t="s">
        <v>520</v>
      </c>
      <c r="I36" s="4">
        <v>2014</v>
      </c>
      <c r="J36" s="4" t="s">
        <v>615</v>
      </c>
      <c r="K36" s="4" t="s">
        <v>359</v>
      </c>
      <c r="L36" s="4" t="s">
        <v>360</v>
      </c>
      <c r="M36" s="4">
        <v>0</v>
      </c>
      <c r="N36" s="4">
        <v>2</v>
      </c>
      <c r="O36" s="4">
        <v>2</v>
      </c>
      <c r="P36" s="4">
        <v>2</v>
      </c>
      <c r="Q36" s="4">
        <v>2</v>
      </c>
      <c r="R36" s="4">
        <v>2</v>
      </c>
      <c r="S36" s="4">
        <v>2</v>
      </c>
      <c r="T36" s="4">
        <v>2</v>
      </c>
      <c r="U36" s="4">
        <v>0</v>
      </c>
      <c r="V36" s="4">
        <v>0</v>
      </c>
      <c r="W36" s="4">
        <v>0</v>
      </c>
      <c r="X36" s="4">
        <v>0</v>
      </c>
      <c r="Y36" s="4">
        <v>0</v>
      </c>
      <c r="Z36" s="4">
        <v>0</v>
      </c>
      <c r="AA36" s="4">
        <v>0</v>
      </c>
      <c r="AB36" s="4">
        <v>0</v>
      </c>
      <c r="AC36" s="4">
        <v>0</v>
      </c>
      <c r="AD36" s="4">
        <v>0</v>
      </c>
      <c r="AE36" s="4">
        <v>0</v>
      </c>
      <c r="AF36" s="4">
        <v>0</v>
      </c>
      <c r="AG36" s="4">
        <v>0</v>
      </c>
      <c r="AH36" s="4">
        <v>0</v>
      </c>
      <c r="AI36" s="4">
        <v>0</v>
      </c>
      <c r="AJ36" s="4">
        <v>0</v>
      </c>
      <c r="AK36" s="4">
        <v>0</v>
      </c>
      <c r="AL36" s="4">
        <v>0</v>
      </c>
      <c r="AM36" s="4">
        <v>0</v>
      </c>
      <c r="AN36" s="4">
        <v>0</v>
      </c>
      <c r="AO36" s="4">
        <v>0</v>
      </c>
      <c r="AP36" s="4">
        <v>0</v>
      </c>
      <c r="AQ36" s="4">
        <v>0</v>
      </c>
      <c r="AR36" s="4">
        <v>2</v>
      </c>
      <c r="AS36" s="4">
        <v>250</v>
      </c>
      <c r="AT36" s="4" t="s">
        <v>20</v>
      </c>
      <c r="AU36" s="4" t="s">
        <v>20</v>
      </c>
      <c r="AV36" s="4" t="s">
        <v>20</v>
      </c>
      <c r="AW36" s="4" t="s">
        <v>20</v>
      </c>
      <c r="AX36" s="4" t="s">
        <v>20</v>
      </c>
      <c r="AY36" s="4">
        <v>0</v>
      </c>
      <c r="AZ36" s="4" t="s">
        <v>508</v>
      </c>
      <c r="BA36" s="4" t="s">
        <v>361</v>
      </c>
      <c r="BB36" s="4">
        <v>0</v>
      </c>
      <c r="BC36" s="4" t="s">
        <v>508</v>
      </c>
      <c r="BD36" s="4" t="s">
        <v>361</v>
      </c>
      <c r="BE36" s="4">
        <v>0</v>
      </c>
      <c r="BF36" s="4" t="s">
        <v>508</v>
      </c>
      <c r="BG36" s="4">
        <v>0</v>
      </c>
      <c r="BH36" s="4" t="s">
        <v>508</v>
      </c>
      <c r="BI36" s="4" t="s">
        <v>362</v>
      </c>
      <c r="BK36" s="4" t="s">
        <v>362</v>
      </c>
    </row>
    <row r="37" spans="1:63">
      <c r="A37" s="4" t="s">
        <v>24</v>
      </c>
      <c r="B37" s="4" t="s">
        <v>365</v>
      </c>
      <c r="C37" s="4" t="s">
        <v>115</v>
      </c>
      <c r="D37" s="4" t="s">
        <v>605</v>
      </c>
      <c r="E37" s="4">
        <v>1</v>
      </c>
      <c r="F37" s="4" t="s">
        <v>372</v>
      </c>
      <c r="G37" s="4" t="s">
        <v>364</v>
      </c>
      <c r="H37" s="4" t="s">
        <v>520</v>
      </c>
      <c r="I37" s="4">
        <v>2007</v>
      </c>
      <c r="J37" s="4" t="s">
        <v>609</v>
      </c>
      <c r="K37" s="4" t="s">
        <v>610</v>
      </c>
      <c r="L37" s="4" t="s">
        <v>367</v>
      </c>
      <c r="M37" s="4">
        <v>1</v>
      </c>
      <c r="N37" s="4">
        <v>0</v>
      </c>
      <c r="O37" s="4">
        <v>0</v>
      </c>
      <c r="P37" s="4">
        <v>0</v>
      </c>
      <c r="Q37" s="4">
        <v>0</v>
      </c>
      <c r="R37" s="4">
        <v>0</v>
      </c>
      <c r="S37" s="4">
        <v>0</v>
      </c>
      <c r="T37" s="4">
        <v>0</v>
      </c>
      <c r="U37" s="4">
        <v>0</v>
      </c>
      <c r="V37" s="4">
        <v>0</v>
      </c>
      <c r="W37" s="4">
        <v>0</v>
      </c>
      <c r="X37" s="4">
        <v>0</v>
      </c>
      <c r="Y37" s="4">
        <v>0</v>
      </c>
      <c r="Z37" s="4">
        <v>0</v>
      </c>
      <c r="AA37" s="4">
        <v>0</v>
      </c>
      <c r="AB37" s="4">
        <v>0</v>
      </c>
      <c r="AC37" s="4">
        <v>0</v>
      </c>
      <c r="AD37" s="4">
        <v>0</v>
      </c>
      <c r="AE37" s="4">
        <v>0</v>
      </c>
      <c r="AF37" s="4">
        <v>0</v>
      </c>
      <c r="AG37" s="4">
        <v>0</v>
      </c>
      <c r="AH37" s="4">
        <v>0</v>
      </c>
      <c r="AI37" s="4">
        <v>0</v>
      </c>
      <c r="AJ37" s="4">
        <v>0</v>
      </c>
      <c r="AK37" s="4">
        <v>0</v>
      </c>
      <c r="AL37" s="4">
        <v>0</v>
      </c>
      <c r="AM37" s="4">
        <v>0</v>
      </c>
      <c r="AN37" s="4">
        <v>0</v>
      </c>
      <c r="AO37" s="4">
        <v>0</v>
      </c>
      <c r="AP37" s="4">
        <v>0</v>
      </c>
      <c r="AQ37" s="4">
        <v>0</v>
      </c>
      <c r="AR37" s="4">
        <v>0</v>
      </c>
      <c r="AS37" s="4" t="s">
        <v>20</v>
      </c>
      <c r="AT37" s="4" t="s">
        <v>20</v>
      </c>
      <c r="AU37" s="4">
        <v>1800</v>
      </c>
      <c r="AV37" s="4" t="s">
        <v>20</v>
      </c>
      <c r="AW37" s="4" t="s">
        <v>789</v>
      </c>
      <c r="AX37" s="4">
        <v>2009</v>
      </c>
      <c r="AY37" s="4">
        <v>1</v>
      </c>
      <c r="AZ37" s="4" t="s">
        <v>624</v>
      </c>
      <c r="BA37" s="4" t="s">
        <v>373</v>
      </c>
      <c r="BB37" s="4">
        <v>1</v>
      </c>
      <c r="BC37" s="4" t="s">
        <v>624</v>
      </c>
      <c r="BD37" s="4" t="s">
        <v>374</v>
      </c>
      <c r="BF37" s="4" t="s">
        <v>375</v>
      </c>
      <c r="BG37" s="4">
        <v>0</v>
      </c>
      <c r="BH37" s="4" t="s">
        <v>508</v>
      </c>
      <c r="BI37" s="4" t="s">
        <v>370</v>
      </c>
      <c r="BK37" s="4" t="s">
        <v>371</v>
      </c>
    </row>
    <row r="38" spans="1:63">
      <c r="A38" s="4" t="s">
        <v>88</v>
      </c>
      <c r="B38" s="4" t="s">
        <v>516</v>
      </c>
      <c r="C38" s="4" t="s">
        <v>516</v>
      </c>
      <c r="D38" s="4" t="s">
        <v>605</v>
      </c>
      <c r="E38" s="4">
        <v>1</v>
      </c>
      <c r="F38" s="4" t="s">
        <v>363</v>
      </c>
      <c r="G38" s="4" t="s">
        <v>364</v>
      </c>
      <c r="H38" s="4" t="s">
        <v>520</v>
      </c>
      <c r="I38" s="4">
        <v>1987</v>
      </c>
      <c r="J38" s="4" t="s">
        <v>634</v>
      </c>
      <c r="K38" s="4" t="s">
        <v>610</v>
      </c>
      <c r="L38" s="4" t="s">
        <v>562</v>
      </c>
      <c r="M38" s="4">
        <v>1</v>
      </c>
      <c r="N38" s="4">
        <v>1</v>
      </c>
      <c r="O38" s="4">
        <v>0</v>
      </c>
      <c r="P38" s="4">
        <v>0</v>
      </c>
      <c r="Q38" s="4">
        <v>0</v>
      </c>
      <c r="R38" s="4">
        <v>0</v>
      </c>
      <c r="S38" s="4">
        <v>0</v>
      </c>
      <c r="T38" s="4">
        <v>0</v>
      </c>
      <c r="U38" s="4">
        <v>0</v>
      </c>
      <c r="V38" s="4">
        <v>0</v>
      </c>
      <c r="W38" s="4">
        <v>0</v>
      </c>
      <c r="X38" s="4">
        <v>0</v>
      </c>
      <c r="Y38" s="4">
        <v>0</v>
      </c>
      <c r="Z38" s="4">
        <v>0</v>
      </c>
      <c r="AA38" s="4">
        <v>0</v>
      </c>
      <c r="AB38" s="4">
        <v>0</v>
      </c>
      <c r="AC38" s="4">
        <v>0</v>
      </c>
      <c r="AD38" s="4">
        <v>0</v>
      </c>
      <c r="AE38" s="4">
        <v>0</v>
      </c>
      <c r="AF38" s="4">
        <v>0</v>
      </c>
      <c r="AG38" s="4">
        <v>0</v>
      </c>
      <c r="AH38" s="4">
        <v>0</v>
      </c>
      <c r="AI38" s="4">
        <v>0</v>
      </c>
      <c r="AJ38" s="4">
        <v>0</v>
      </c>
      <c r="AK38" s="4">
        <v>0</v>
      </c>
      <c r="AL38" s="4">
        <v>0</v>
      </c>
      <c r="AM38" s="4">
        <v>0</v>
      </c>
      <c r="AN38" s="4">
        <v>0</v>
      </c>
      <c r="AO38" s="4">
        <v>0</v>
      </c>
      <c r="AP38" s="4">
        <v>0</v>
      </c>
      <c r="AQ38" s="4">
        <v>0</v>
      </c>
      <c r="AR38" s="4">
        <v>0</v>
      </c>
      <c r="AS38" s="4">
        <v>40</v>
      </c>
      <c r="AT38" s="4" t="s">
        <v>20</v>
      </c>
      <c r="AU38" s="4" t="s">
        <v>20</v>
      </c>
      <c r="AV38" s="4" t="s">
        <v>20</v>
      </c>
      <c r="AW38" s="4" t="s">
        <v>20</v>
      </c>
      <c r="AX38" s="4" t="s">
        <v>20</v>
      </c>
      <c r="AY38" s="4">
        <v>0</v>
      </c>
      <c r="AZ38" s="4" t="s">
        <v>508</v>
      </c>
      <c r="BA38" s="4" t="s">
        <v>508</v>
      </c>
      <c r="BB38" s="4">
        <v>0</v>
      </c>
      <c r="BC38" s="4" t="s">
        <v>508</v>
      </c>
      <c r="BD38" s="4" t="s">
        <v>508</v>
      </c>
      <c r="BE38" s="4">
        <v>0</v>
      </c>
      <c r="BF38" s="4" t="s">
        <v>508</v>
      </c>
      <c r="BG38" s="4">
        <v>0</v>
      </c>
      <c r="BH38" s="4" t="s">
        <v>508</v>
      </c>
      <c r="BI38" s="4" t="s">
        <v>612</v>
      </c>
    </row>
    <row r="39" spans="1:63">
      <c r="A39" s="4" t="s">
        <v>98</v>
      </c>
      <c r="B39" s="4" t="s">
        <v>365</v>
      </c>
      <c r="C39" s="4" t="s">
        <v>115</v>
      </c>
      <c r="D39" s="4" t="s">
        <v>605</v>
      </c>
      <c r="E39" s="4">
        <v>1</v>
      </c>
      <c r="F39" s="4" t="s">
        <v>366</v>
      </c>
      <c r="G39" s="4" t="s">
        <v>364</v>
      </c>
      <c r="H39" s="4" t="s">
        <v>520</v>
      </c>
      <c r="I39" s="4">
        <v>2007</v>
      </c>
      <c r="J39" s="4" t="s">
        <v>609</v>
      </c>
      <c r="K39" s="4" t="s">
        <v>610</v>
      </c>
      <c r="L39" s="4" t="s">
        <v>367</v>
      </c>
      <c r="M39" s="4">
        <v>1</v>
      </c>
      <c r="N39" s="4">
        <v>0</v>
      </c>
      <c r="O39" s="4">
        <v>0</v>
      </c>
      <c r="P39" s="4">
        <v>0</v>
      </c>
      <c r="Q39" s="4">
        <v>0</v>
      </c>
      <c r="R39" s="4">
        <v>0</v>
      </c>
      <c r="S39" s="4">
        <v>0</v>
      </c>
      <c r="T39" s="4">
        <v>0</v>
      </c>
      <c r="U39" s="4">
        <v>0</v>
      </c>
      <c r="V39" s="4">
        <v>0</v>
      </c>
      <c r="W39" s="4">
        <v>0</v>
      </c>
      <c r="X39" s="4">
        <v>0</v>
      </c>
      <c r="Y39" s="4">
        <v>0</v>
      </c>
      <c r="Z39" s="4">
        <v>0</v>
      </c>
      <c r="AA39" s="4">
        <v>0</v>
      </c>
      <c r="AB39" s="4">
        <v>0</v>
      </c>
      <c r="AC39" s="4">
        <v>0</v>
      </c>
      <c r="AD39" s="4">
        <v>0</v>
      </c>
      <c r="AE39" s="4">
        <v>0</v>
      </c>
      <c r="AF39" s="4">
        <v>0</v>
      </c>
      <c r="AG39" s="4">
        <v>0</v>
      </c>
      <c r="AH39" s="4">
        <v>0</v>
      </c>
      <c r="AI39" s="4">
        <v>0</v>
      </c>
      <c r="AJ39" s="4">
        <v>0</v>
      </c>
      <c r="AK39" s="4">
        <v>0</v>
      </c>
      <c r="AL39" s="4">
        <v>0</v>
      </c>
      <c r="AM39" s="4">
        <v>0</v>
      </c>
      <c r="AN39" s="4">
        <v>0</v>
      </c>
      <c r="AO39" s="4">
        <v>0</v>
      </c>
      <c r="AP39" s="4">
        <v>0</v>
      </c>
      <c r="AQ39" s="4">
        <v>0</v>
      </c>
      <c r="AR39" s="4">
        <v>0</v>
      </c>
      <c r="AS39" s="4" t="s">
        <v>20</v>
      </c>
      <c r="AT39" s="4" t="s">
        <v>20</v>
      </c>
      <c r="AU39" s="4">
        <v>4500</v>
      </c>
      <c r="AV39" s="4" t="s">
        <v>20</v>
      </c>
      <c r="AW39" s="4" t="s">
        <v>790</v>
      </c>
      <c r="AX39" s="4">
        <v>2010</v>
      </c>
      <c r="AY39" s="4">
        <v>1</v>
      </c>
      <c r="AZ39" s="4" t="s">
        <v>624</v>
      </c>
      <c r="BA39" s="4" t="s">
        <v>368</v>
      </c>
      <c r="BB39" s="4">
        <v>1</v>
      </c>
      <c r="BC39" s="4" t="s">
        <v>624</v>
      </c>
      <c r="BD39" s="4" t="s">
        <v>369</v>
      </c>
      <c r="BE39" s="4">
        <v>0</v>
      </c>
      <c r="BF39" s="4" t="s">
        <v>508</v>
      </c>
      <c r="BG39" s="4">
        <v>0</v>
      </c>
      <c r="BH39" s="4" t="s">
        <v>508</v>
      </c>
      <c r="BI39" s="4" t="s">
        <v>370</v>
      </c>
      <c r="BK39" s="6" t="s">
        <v>371</v>
      </c>
    </row>
    <row r="40" spans="1:63">
      <c r="A40" s="4" t="s">
        <v>67</v>
      </c>
      <c r="B40" s="4" t="s">
        <v>365</v>
      </c>
      <c r="C40" s="4" t="s">
        <v>115</v>
      </c>
      <c r="D40" s="4" t="s">
        <v>605</v>
      </c>
      <c r="E40" s="4">
        <v>0</v>
      </c>
      <c r="F40" s="4" t="s">
        <v>20</v>
      </c>
      <c r="G40" s="4" t="s">
        <v>381</v>
      </c>
      <c r="H40" s="4" t="s">
        <v>520</v>
      </c>
      <c r="I40" s="4">
        <v>2007</v>
      </c>
      <c r="J40" s="4" t="s">
        <v>609</v>
      </c>
      <c r="K40" s="4" t="s">
        <v>610</v>
      </c>
      <c r="L40" s="4" t="s">
        <v>384</v>
      </c>
      <c r="M40" s="4">
        <v>0</v>
      </c>
      <c r="N40" s="4">
        <v>0</v>
      </c>
      <c r="O40" s="4">
        <v>0</v>
      </c>
      <c r="P40" s="4">
        <v>0</v>
      </c>
      <c r="Q40" s="4">
        <v>0</v>
      </c>
      <c r="R40" s="4">
        <v>0</v>
      </c>
      <c r="S40" s="4">
        <v>0</v>
      </c>
      <c r="T40" s="4">
        <v>0</v>
      </c>
      <c r="U40" s="4">
        <v>1</v>
      </c>
      <c r="V40" s="4">
        <v>0</v>
      </c>
      <c r="W40" s="4">
        <v>0</v>
      </c>
      <c r="X40" s="4">
        <v>0</v>
      </c>
      <c r="Y40" s="4">
        <v>0</v>
      </c>
      <c r="Z40" s="4">
        <v>1</v>
      </c>
      <c r="AA40" s="4">
        <v>0</v>
      </c>
      <c r="AB40" s="4">
        <v>0</v>
      </c>
      <c r="AC40" s="4">
        <v>0</v>
      </c>
      <c r="AD40" s="4">
        <v>0</v>
      </c>
      <c r="AE40" s="4">
        <v>0</v>
      </c>
      <c r="AF40" s="4">
        <v>0</v>
      </c>
      <c r="AG40" s="4">
        <v>0</v>
      </c>
      <c r="AH40" s="4">
        <v>0</v>
      </c>
      <c r="AI40" s="4">
        <v>0</v>
      </c>
      <c r="AJ40" s="4">
        <v>0</v>
      </c>
      <c r="AK40" s="4">
        <v>0</v>
      </c>
      <c r="AL40" s="4">
        <v>0</v>
      </c>
      <c r="AM40" s="4">
        <v>0</v>
      </c>
      <c r="AN40" s="4">
        <v>0</v>
      </c>
      <c r="AO40" s="4">
        <v>0</v>
      </c>
      <c r="AP40" s="4">
        <v>0</v>
      </c>
      <c r="AQ40" s="4">
        <v>0</v>
      </c>
      <c r="AR40" s="4">
        <v>1</v>
      </c>
      <c r="AS40" s="4" t="s">
        <v>20</v>
      </c>
      <c r="AT40" s="4" t="s">
        <v>20</v>
      </c>
      <c r="AU40" s="4" t="s">
        <v>20</v>
      </c>
      <c r="AV40" s="4" t="s">
        <v>20</v>
      </c>
      <c r="AW40" s="4" t="s">
        <v>791</v>
      </c>
      <c r="AX40" s="4">
        <v>2010</v>
      </c>
      <c r="AY40" s="4">
        <v>1</v>
      </c>
      <c r="AZ40" s="4" t="s">
        <v>624</v>
      </c>
      <c r="BA40" s="4" t="s">
        <v>385</v>
      </c>
      <c r="BB40" s="4">
        <v>1</v>
      </c>
      <c r="BC40" s="4" t="s">
        <v>624</v>
      </c>
      <c r="BD40" s="4" t="s">
        <v>386</v>
      </c>
      <c r="BE40" s="4">
        <v>0</v>
      </c>
      <c r="BF40" s="4" t="s">
        <v>508</v>
      </c>
      <c r="BG40" s="4">
        <v>0</v>
      </c>
      <c r="BH40" s="4" t="s">
        <v>508</v>
      </c>
      <c r="BI40" s="4" t="s">
        <v>387</v>
      </c>
      <c r="BK40" s="6" t="s">
        <v>388</v>
      </c>
    </row>
    <row r="41" spans="1:63">
      <c r="A41" s="4" t="s">
        <v>68</v>
      </c>
      <c r="B41" s="4" t="s">
        <v>365</v>
      </c>
      <c r="C41" s="4" t="s">
        <v>115</v>
      </c>
      <c r="D41" s="4" t="s">
        <v>605</v>
      </c>
      <c r="E41" s="4">
        <v>1</v>
      </c>
      <c r="F41" s="4" t="s">
        <v>376</v>
      </c>
      <c r="G41" s="4" t="s">
        <v>364</v>
      </c>
      <c r="H41" s="4" t="s">
        <v>520</v>
      </c>
      <c r="I41" s="4">
        <v>2009</v>
      </c>
      <c r="J41" s="4" t="s">
        <v>609</v>
      </c>
      <c r="K41" s="4" t="s">
        <v>610</v>
      </c>
      <c r="L41" s="4" t="s">
        <v>584</v>
      </c>
      <c r="M41" s="4">
        <v>0</v>
      </c>
      <c r="N41" s="4">
        <v>0</v>
      </c>
      <c r="O41" s="4">
        <v>0</v>
      </c>
      <c r="P41" s="4">
        <v>0</v>
      </c>
      <c r="Q41" s="4">
        <v>0</v>
      </c>
      <c r="R41" s="4">
        <v>0</v>
      </c>
      <c r="S41" s="4">
        <v>0</v>
      </c>
      <c r="T41" s="4">
        <v>0</v>
      </c>
      <c r="U41" s="4">
        <v>0</v>
      </c>
      <c r="V41" s="4">
        <v>0</v>
      </c>
      <c r="W41" s="4">
        <v>0</v>
      </c>
      <c r="X41" s="4">
        <v>0</v>
      </c>
      <c r="Y41" s="4">
        <v>0</v>
      </c>
      <c r="Z41" s="4">
        <v>0</v>
      </c>
      <c r="AA41" s="4">
        <v>0</v>
      </c>
      <c r="AB41" s="4">
        <v>0</v>
      </c>
      <c r="AC41" s="4">
        <v>0</v>
      </c>
      <c r="AD41" s="4">
        <v>0</v>
      </c>
      <c r="AE41" s="4">
        <v>0</v>
      </c>
      <c r="AF41" s="4">
        <v>0</v>
      </c>
      <c r="AG41" s="4">
        <v>0</v>
      </c>
      <c r="AH41" s="4">
        <v>1</v>
      </c>
      <c r="AI41" s="4">
        <v>0</v>
      </c>
      <c r="AJ41" s="4">
        <v>1</v>
      </c>
      <c r="AK41" s="4">
        <v>0</v>
      </c>
      <c r="AL41" s="4">
        <v>0</v>
      </c>
      <c r="AM41" s="4">
        <v>0</v>
      </c>
      <c r="AN41" s="4">
        <v>0</v>
      </c>
      <c r="AO41" s="4">
        <v>0</v>
      </c>
      <c r="AP41" s="4">
        <v>0</v>
      </c>
      <c r="AQ41" s="4">
        <v>0</v>
      </c>
      <c r="AR41" s="4">
        <v>1</v>
      </c>
      <c r="AS41" s="4" t="s">
        <v>20</v>
      </c>
      <c r="AT41" s="4" t="s">
        <v>20</v>
      </c>
      <c r="AU41" s="4">
        <v>450</v>
      </c>
      <c r="AV41" s="4" t="s">
        <v>20</v>
      </c>
      <c r="AW41" s="4" t="s">
        <v>377</v>
      </c>
      <c r="AX41" s="4">
        <v>2010</v>
      </c>
      <c r="AY41" s="4">
        <v>1</v>
      </c>
      <c r="AZ41" s="4" t="s">
        <v>624</v>
      </c>
      <c r="BA41" s="4" t="s">
        <v>378</v>
      </c>
      <c r="BB41" s="4">
        <v>1</v>
      </c>
      <c r="BC41" s="4" t="s">
        <v>624</v>
      </c>
      <c r="BD41" s="4" t="s">
        <v>379</v>
      </c>
      <c r="BE41" s="4">
        <v>0</v>
      </c>
      <c r="BF41" s="4" t="s">
        <v>508</v>
      </c>
      <c r="BG41" s="4">
        <v>1</v>
      </c>
      <c r="BH41" s="4" t="s">
        <v>380</v>
      </c>
      <c r="BI41" s="4" t="s">
        <v>370</v>
      </c>
      <c r="BK41" s="4" t="s">
        <v>371</v>
      </c>
    </row>
    <row r="42" spans="1:63">
      <c r="A42" s="4" t="s">
        <v>69</v>
      </c>
      <c r="B42" s="4" t="s">
        <v>365</v>
      </c>
      <c r="C42" s="4" t="s">
        <v>115</v>
      </c>
      <c r="D42" s="4" t="s">
        <v>605</v>
      </c>
      <c r="E42" s="4">
        <v>0</v>
      </c>
      <c r="F42" s="4" t="s">
        <v>20</v>
      </c>
      <c r="G42" s="4" t="s">
        <v>381</v>
      </c>
      <c r="H42" s="4" t="s">
        <v>520</v>
      </c>
      <c r="I42" s="4">
        <v>2007</v>
      </c>
      <c r="J42" s="4" t="s">
        <v>609</v>
      </c>
      <c r="K42" s="4" t="s">
        <v>610</v>
      </c>
      <c r="L42" s="4" t="s">
        <v>382</v>
      </c>
      <c r="M42" s="4">
        <v>0</v>
      </c>
      <c r="N42" s="4">
        <v>0</v>
      </c>
      <c r="O42" s="4">
        <v>0</v>
      </c>
      <c r="P42" s="4">
        <v>0</v>
      </c>
      <c r="Q42" s="4">
        <v>0</v>
      </c>
      <c r="R42" s="4">
        <v>0</v>
      </c>
      <c r="S42" s="4">
        <v>0</v>
      </c>
      <c r="T42" s="4">
        <v>0</v>
      </c>
      <c r="U42" s="4">
        <v>0</v>
      </c>
      <c r="V42" s="4">
        <v>0</v>
      </c>
      <c r="W42" s="4">
        <v>0</v>
      </c>
      <c r="X42" s="4">
        <v>0</v>
      </c>
      <c r="Y42" s="4">
        <v>0</v>
      </c>
      <c r="Z42" s="4">
        <v>0</v>
      </c>
      <c r="AA42" s="4">
        <v>0</v>
      </c>
      <c r="AB42" s="4">
        <v>0</v>
      </c>
      <c r="AC42" s="4">
        <v>0</v>
      </c>
      <c r="AD42" s="4">
        <v>0</v>
      </c>
      <c r="AE42" s="4">
        <v>0</v>
      </c>
      <c r="AF42" s="4">
        <v>0</v>
      </c>
      <c r="AG42" s="4">
        <v>0</v>
      </c>
      <c r="AH42" s="4">
        <v>1</v>
      </c>
      <c r="AI42" s="4">
        <v>1</v>
      </c>
      <c r="AJ42" s="4">
        <v>0</v>
      </c>
      <c r="AK42" s="4">
        <v>0</v>
      </c>
      <c r="AL42" s="4">
        <v>0</v>
      </c>
      <c r="AM42" s="4">
        <v>0</v>
      </c>
      <c r="AN42" s="4">
        <v>0</v>
      </c>
      <c r="AO42" s="4">
        <v>0</v>
      </c>
      <c r="AP42" s="4">
        <v>0</v>
      </c>
      <c r="AQ42" s="4">
        <v>0</v>
      </c>
      <c r="AR42" s="4">
        <v>1</v>
      </c>
      <c r="AS42" s="4" t="s">
        <v>20</v>
      </c>
      <c r="AT42" s="4" t="s">
        <v>20</v>
      </c>
      <c r="AU42" s="4" t="s">
        <v>20</v>
      </c>
      <c r="AV42" s="4" t="s">
        <v>20</v>
      </c>
      <c r="AW42" s="4" t="s">
        <v>20</v>
      </c>
      <c r="AX42" s="4" t="s">
        <v>20</v>
      </c>
      <c r="AY42" s="4">
        <v>0</v>
      </c>
      <c r="AZ42" s="4" t="s">
        <v>508</v>
      </c>
      <c r="BA42" s="4" t="s">
        <v>605</v>
      </c>
      <c r="BB42" s="4">
        <v>0</v>
      </c>
      <c r="BC42" s="4" t="s">
        <v>508</v>
      </c>
      <c r="BD42" s="4" t="s">
        <v>508</v>
      </c>
      <c r="BE42" s="4">
        <v>0</v>
      </c>
      <c r="BF42" s="4" t="s">
        <v>508</v>
      </c>
      <c r="BG42" s="4">
        <v>0</v>
      </c>
      <c r="BH42" s="4" t="s">
        <v>508</v>
      </c>
      <c r="BI42" s="4" t="s">
        <v>617</v>
      </c>
      <c r="BJ42" s="4" t="s">
        <v>383</v>
      </c>
    </row>
    <row r="43" spans="1:63">
      <c r="A43" s="4" t="s">
        <v>89</v>
      </c>
      <c r="B43" s="4" t="s">
        <v>389</v>
      </c>
      <c r="C43" s="4" t="s">
        <v>113</v>
      </c>
      <c r="D43" s="4" t="s">
        <v>605</v>
      </c>
      <c r="E43" s="4">
        <v>0</v>
      </c>
      <c r="F43" s="4" t="s">
        <v>20</v>
      </c>
      <c r="G43" s="4" t="s">
        <v>390</v>
      </c>
      <c r="H43" s="4" t="s">
        <v>622</v>
      </c>
      <c r="I43" s="4">
        <v>1985</v>
      </c>
      <c r="J43" s="4" t="s">
        <v>634</v>
      </c>
      <c r="K43" s="4" t="s">
        <v>391</v>
      </c>
      <c r="L43" s="4" t="s">
        <v>392</v>
      </c>
      <c r="M43" s="4">
        <v>1</v>
      </c>
      <c r="N43" s="4">
        <v>1</v>
      </c>
      <c r="O43" s="4">
        <v>1</v>
      </c>
      <c r="P43" s="4">
        <v>0</v>
      </c>
      <c r="Q43" s="4">
        <v>0</v>
      </c>
      <c r="R43" s="4">
        <v>0</v>
      </c>
      <c r="S43" s="4">
        <v>0</v>
      </c>
      <c r="T43" s="4">
        <v>0</v>
      </c>
      <c r="U43" s="4">
        <v>0</v>
      </c>
      <c r="V43" s="4">
        <v>0</v>
      </c>
      <c r="W43" s="4">
        <v>0</v>
      </c>
      <c r="X43" s="4">
        <v>0</v>
      </c>
      <c r="Y43" s="4">
        <v>0</v>
      </c>
      <c r="Z43" s="4">
        <v>0</v>
      </c>
      <c r="AA43" s="4">
        <v>0</v>
      </c>
      <c r="AB43" s="4">
        <v>0</v>
      </c>
      <c r="AC43" s="4">
        <v>0</v>
      </c>
      <c r="AD43" s="4">
        <v>0</v>
      </c>
      <c r="AE43" s="4">
        <v>0</v>
      </c>
      <c r="AF43" s="4">
        <v>0</v>
      </c>
      <c r="AG43" s="4">
        <v>0</v>
      </c>
      <c r="AH43" s="4">
        <v>0</v>
      </c>
      <c r="AI43" s="4">
        <v>0</v>
      </c>
      <c r="AJ43" s="4">
        <v>0</v>
      </c>
      <c r="AK43" s="4">
        <v>0</v>
      </c>
      <c r="AL43" s="4">
        <v>0</v>
      </c>
      <c r="AM43" s="4">
        <v>0</v>
      </c>
      <c r="AN43" s="4">
        <v>0</v>
      </c>
      <c r="AO43" s="4">
        <v>0</v>
      </c>
      <c r="AP43" s="4">
        <v>0</v>
      </c>
      <c r="AQ43" s="4">
        <v>0</v>
      </c>
      <c r="AR43" s="4">
        <v>1</v>
      </c>
      <c r="AS43" s="4" t="s">
        <v>20</v>
      </c>
      <c r="AT43" s="4" t="s">
        <v>20</v>
      </c>
      <c r="AU43" s="4" t="s">
        <v>20</v>
      </c>
      <c r="AV43" s="4" t="s">
        <v>20</v>
      </c>
      <c r="AW43" s="4" t="s">
        <v>20</v>
      </c>
      <c r="AX43" s="4" t="s">
        <v>20</v>
      </c>
      <c r="AY43" s="4">
        <v>0</v>
      </c>
      <c r="AZ43" s="4" t="s">
        <v>508</v>
      </c>
      <c r="BA43" s="4" t="s">
        <v>508</v>
      </c>
      <c r="BB43" s="4">
        <v>0</v>
      </c>
      <c r="BC43" s="4" t="s">
        <v>508</v>
      </c>
      <c r="BD43" s="4" t="s">
        <v>508</v>
      </c>
      <c r="BE43" s="4">
        <v>0</v>
      </c>
      <c r="BF43" s="4" t="s">
        <v>508</v>
      </c>
      <c r="BG43" s="4">
        <v>0</v>
      </c>
      <c r="BH43" s="4" t="s">
        <v>508</v>
      </c>
      <c r="BI43" s="4" t="s">
        <v>393</v>
      </c>
    </row>
    <row r="44" spans="1:63">
      <c r="A44" s="4" t="s">
        <v>56</v>
      </c>
      <c r="B44" s="4" t="s">
        <v>516</v>
      </c>
      <c r="C44" s="4" t="s">
        <v>516</v>
      </c>
      <c r="D44" s="4" t="s">
        <v>394</v>
      </c>
      <c r="E44" s="4">
        <v>0</v>
      </c>
      <c r="F44" s="4" t="s">
        <v>20</v>
      </c>
      <c r="G44" s="4" t="s">
        <v>395</v>
      </c>
      <c r="H44" s="4" t="s">
        <v>520</v>
      </c>
      <c r="I44" s="4">
        <v>1992</v>
      </c>
      <c r="J44" s="4" t="s">
        <v>655</v>
      </c>
      <c r="K44" s="4" t="s">
        <v>396</v>
      </c>
      <c r="L44" s="4" t="s">
        <v>397</v>
      </c>
      <c r="M44" s="4">
        <v>0</v>
      </c>
      <c r="N44" s="4">
        <v>0</v>
      </c>
      <c r="O44" s="4">
        <v>0</v>
      </c>
      <c r="P44" s="4">
        <v>0</v>
      </c>
      <c r="Q44" s="4">
        <v>0</v>
      </c>
      <c r="R44" s="4">
        <v>0</v>
      </c>
      <c r="S44" s="4">
        <v>0</v>
      </c>
      <c r="T44" s="4">
        <v>0</v>
      </c>
      <c r="U44" s="4">
        <v>1</v>
      </c>
      <c r="V44" s="4">
        <v>0</v>
      </c>
      <c r="W44" s="4">
        <v>0</v>
      </c>
      <c r="X44" s="4">
        <v>1</v>
      </c>
      <c r="Y44" s="4">
        <v>1</v>
      </c>
      <c r="Z44" s="4">
        <v>0</v>
      </c>
      <c r="AA44" s="4">
        <v>0</v>
      </c>
      <c r="AB44" s="4">
        <v>0</v>
      </c>
      <c r="AC44" s="4">
        <v>0</v>
      </c>
      <c r="AD44" s="4">
        <v>0</v>
      </c>
      <c r="AE44" s="4">
        <v>0</v>
      </c>
      <c r="AF44" s="4">
        <v>0</v>
      </c>
      <c r="AG44" s="4">
        <v>0</v>
      </c>
      <c r="AH44" s="4">
        <v>0</v>
      </c>
      <c r="AI44" s="4">
        <v>0</v>
      </c>
      <c r="AJ44" s="4">
        <v>0</v>
      </c>
      <c r="AK44" s="4">
        <v>0</v>
      </c>
      <c r="AL44" s="4">
        <v>1</v>
      </c>
      <c r="AM44" s="4">
        <v>0</v>
      </c>
      <c r="AN44" s="4">
        <v>1</v>
      </c>
      <c r="AO44" s="4">
        <v>1</v>
      </c>
      <c r="AP44" s="4">
        <v>0</v>
      </c>
      <c r="AQ44" s="4">
        <v>0</v>
      </c>
      <c r="AR44" s="4">
        <v>3</v>
      </c>
      <c r="AS44" s="4">
        <v>20.8</v>
      </c>
      <c r="AT44" s="4">
        <v>4000</v>
      </c>
      <c r="AU44" s="4" t="s">
        <v>20</v>
      </c>
      <c r="AV44" s="4" t="s">
        <v>20</v>
      </c>
      <c r="AW44" s="4" t="s">
        <v>20</v>
      </c>
      <c r="AX44" s="4" t="s">
        <v>20</v>
      </c>
      <c r="AY44" s="4">
        <v>1</v>
      </c>
      <c r="AZ44" s="4" t="s">
        <v>535</v>
      </c>
      <c r="BA44" s="4" t="s">
        <v>398</v>
      </c>
      <c r="BB44" s="4">
        <v>0</v>
      </c>
      <c r="BC44" s="4" t="s">
        <v>508</v>
      </c>
      <c r="BD44" s="4" t="s">
        <v>508</v>
      </c>
      <c r="BE44" s="4">
        <v>1</v>
      </c>
      <c r="BF44" s="4" t="s">
        <v>399</v>
      </c>
      <c r="BG44" s="4">
        <v>1</v>
      </c>
      <c r="BH44" s="4" t="s">
        <v>400</v>
      </c>
      <c r="BI44" s="4" t="s">
        <v>612</v>
      </c>
      <c r="BJ44" s="4" t="s">
        <v>401</v>
      </c>
      <c r="BK44" s="4" t="s">
        <v>402</v>
      </c>
    </row>
    <row r="45" spans="1:63">
      <c r="A45" s="4" t="s">
        <v>59</v>
      </c>
      <c r="B45" s="4" t="s">
        <v>516</v>
      </c>
      <c r="C45" s="4" t="s">
        <v>516</v>
      </c>
      <c r="D45" s="4" t="s">
        <v>403</v>
      </c>
      <c r="E45" s="4">
        <v>0</v>
      </c>
      <c r="F45" s="4" t="s">
        <v>404</v>
      </c>
      <c r="G45" s="4" t="s">
        <v>405</v>
      </c>
      <c r="H45" s="4" t="s">
        <v>520</v>
      </c>
      <c r="I45" s="4">
        <v>2014</v>
      </c>
      <c r="J45" s="4" t="s">
        <v>615</v>
      </c>
      <c r="K45" s="4" t="s">
        <v>610</v>
      </c>
      <c r="L45" s="4" t="s">
        <v>406</v>
      </c>
      <c r="M45" s="4">
        <v>0</v>
      </c>
      <c r="N45" s="4">
        <v>0</v>
      </c>
      <c r="O45" s="4">
        <v>0</v>
      </c>
      <c r="P45" s="4">
        <v>0</v>
      </c>
      <c r="Q45" s="4">
        <v>0</v>
      </c>
      <c r="R45" s="4">
        <v>0</v>
      </c>
      <c r="S45" s="4">
        <v>0</v>
      </c>
      <c r="T45" s="4">
        <v>0</v>
      </c>
      <c r="U45" s="4">
        <v>1</v>
      </c>
      <c r="V45" s="4">
        <v>0</v>
      </c>
      <c r="W45" s="4">
        <v>0</v>
      </c>
      <c r="X45" s="4">
        <v>0</v>
      </c>
      <c r="Y45" s="4">
        <v>1</v>
      </c>
      <c r="Z45" s="4">
        <v>0</v>
      </c>
      <c r="AA45" s="4">
        <v>0</v>
      </c>
      <c r="AB45" s="4">
        <v>0</v>
      </c>
      <c r="AC45" s="4">
        <v>0</v>
      </c>
      <c r="AD45" s="4">
        <v>0</v>
      </c>
      <c r="AE45" s="4">
        <v>0</v>
      </c>
      <c r="AF45" s="4">
        <v>0</v>
      </c>
      <c r="AG45" s="4">
        <v>0</v>
      </c>
      <c r="AH45" s="4">
        <v>1</v>
      </c>
      <c r="AI45" s="4">
        <v>0</v>
      </c>
      <c r="AJ45" s="4">
        <v>0</v>
      </c>
      <c r="AK45" s="4">
        <v>0</v>
      </c>
      <c r="AL45" s="4">
        <v>0</v>
      </c>
      <c r="AM45" s="4">
        <v>0</v>
      </c>
      <c r="AN45" s="4">
        <v>0</v>
      </c>
      <c r="AO45" s="4">
        <v>0</v>
      </c>
      <c r="AP45" s="4">
        <v>0</v>
      </c>
      <c r="AQ45" s="4">
        <v>0</v>
      </c>
      <c r="AR45" s="4">
        <v>2</v>
      </c>
      <c r="AS45" s="4">
        <v>8.1999999999999993</v>
      </c>
      <c r="AT45" s="4" t="s">
        <v>20</v>
      </c>
      <c r="AU45" s="4" t="s">
        <v>20</v>
      </c>
      <c r="AV45" s="4" t="s">
        <v>20</v>
      </c>
      <c r="AW45" s="4" t="s">
        <v>20</v>
      </c>
      <c r="AX45" s="4" t="s">
        <v>20</v>
      </c>
      <c r="AY45" s="4">
        <v>0</v>
      </c>
      <c r="AZ45" s="4" t="s">
        <v>508</v>
      </c>
      <c r="BA45" s="4" t="s">
        <v>605</v>
      </c>
      <c r="BB45" s="4">
        <v>0</v>
      </c>
      <c r="BC45" s="4" t="s">
        <v>508</v>
      </c>
      <c r="BD45" s="4" t="s">
        <v>508</v>
      </c>
      <c r="BE45" s="4">
        <v>0</v>
      </c>
      <c r="BF45" s="4" t="s">
        <v>508</v>
      </c>
      <c r="BG45" s="4">
        <v>0</v>
      </c>
      <c r="BH45" s="4" t="s">
        <v>508</v>
      </c>
      <c r="BI45" s="4" t="s">
        <v>407</v>
      </c>
      <c r="BK45" s="4" t="s">
        <v>407</v>
      </c>
    </row>
    <row r="46" spans="1:63">
      <c r="A46" s="4" t="s">
        <v>45</v>
      </c>
      <c r="B46" s="4" t="s">
        <v>516</v>
      </c>
      <c r="C46" s="4" t="s">
        <v>516</v>
      </c>
      <c r="D46" s="4" t="s">
        <v>426</v>
      </c>
      <c r="E46" s="4">
        <v>0</v>
      </c>
      <c r="F46" s="4" t="s">
        <v>20</v>
      </c>
      <c r="G46" s="4" t="s">
        <v>410</v>
      </c>
      <c r="H46" s="4" t="s">
        <v>608</v>
      </c>
      <c r="I46" s="4">
        <v>1998</v>
      </c>
      <c r="J46" s="4" t="s">
        <v>655</v>
      </c>
      <c r="K46" s="4" t="s">
        <v>610</v>
      </c>
      <c r="L46" s="4" t="s">
        <v>427</v>
      </c>
      <c r="M46" s="4">
        <v>0</v>
      </c>
      <c r="N46" s="4">
        <v>0</v>
      </c>
      <c r="O46" s="4">
        <v>0</v>
      </c>
      <c r="P46" s="4">
        <v>0</v>
      </c>
      <c r="Q46" s="4">
        <v>0</v>
      </c>
      <c r="R46" s="4">
        <v>0</v>
      </c>
      <c r="S46" s="4">
        <v>0</v>
      </c>
      <c r="T46" s="4">
        <v>0</v>
      </c>
      <c r="U46" s="4">
        <v>0</v>
      </c>
      <c r="V46" s="4">
        <v>0</v>
      </c>
      <c r="W46" s="4">
        <v>0</v>
      </c>
      <c r="X46" s="4">
        <v>0</v>
      </c>
      <c r="Y46" s="4">
        <v>0</v>
      </c>
      <c r="Z46" s="4">
        <v>0</v>
      </c>
      <c r="AA46" s="4">
        <v>0</v>
      </c>
      <c r="AB46" s="4">
        <v>0</v>
      </c>
      <c r="AC46" s="4">
        <v>0</v>
      </c>
      <c r="AD46" s="4">
        <v>0</v>
      </c>
      <c r="AE46" s="4">
        <v>0</v>
      </c>
      <c r="AF46" s="4">
        <v>0</v>
      </c>
      <c r="AG46" s="4">
        <v>0</v>
      </c>
      <c r="AH46" s="4">
        <v>0</v>
      </c>
      <c r="AI46" s="4">
        <v>0</v>
      </c>
      <c r="AJ46" s="4">
        <v>0</v>
      </c>
      <c r="AK46" s="4">
        <v>0</v>
      </c>
      <c r="AL46" s="4">
        <v>0</v>
      </c>
      <c r="AM46" s="4">
        <v>0</v>
      </c>
      <c r="AN46" s="4">
        <v>0</v>
      </c>
      <c r="AO46" s="4">
        <v>0</v>
      </c>
      <c r="AP46" s="4">
        <v>0</v>
      </c>
      <c r="AQ46" s="4">
        <v>0</v>
      </c>
      <c r="AR46" s="4">
        <v>0</v>
      </c>
      <c r="AS46" s="4">
        <v>129.9</v>
      </c>
      <c r="AT46" s="4" t="s">
        <v>20</v>
      </c>
      <c r="AU46" s="5">
        <v>263000</v>
      </c>
      <c r="AV46" s="4" t="s">
        <v>20</v>
      </c>
      <c r="AW46" s="4" t="s">
        <v>20</v>
      </c>
      <c r="AX46" s="4" t="s">
        <v>20</v>
      </c>
      <c r="AY46" s="4">
        <v>1</v>
      </c>
      <c r="AZ46" s="4" t="s">
        <v>624</v>
      </c>
      <c r="BA46" s="4" t="s">
        <v>428</v>
      </c>
      <c r="BB46" s="4">
        <v>1</v>
      </c>
      <c r="BC46" s="4" t="s">
        <v>624</v>
      </c>
      <c r="BD46" s="4" t="s">
        <v>429</v>
      </c>
      <c r="BE46" s="4">
        <v>1</v>
      </c>
      <c r="BF46" s="4" t="s">
        <v>335</v>
      </c>
      <c r="BG46" s="4">
        <v>1</v>
      </c>
      <c r="BH46" s="4" t="s">
        <v>236</v>
      </c>
      <c r="BI46" s="4" t="s">
        <v>612</v>
      </c>
    </row>
    <row r="47" spans="1:63">
      <c r="A47" s="4" t="s">
        <v>90</v>
      </c>
      <c r="B47" s="4" t="s">
        <v>20</v>
      </c>
      <c r="C47" s="4" t="s">
        <v>20</v>
      </c>
      <c r="D47" s="4" t="s">
        <v>605</v>
      </c>
      <c r="E47" s="4">
        <v>1</v>
      </c>
      <c r="F47" s="4" t="s">
        <v>237</v>
      </c>
      <c r="G47" s="4" t="s">
        <v>238</v>
      </c>
      <c r="H47" s="4" t="s">
        <v>608</v>
      </c>
      <c r="I47" s="4">
        <v>1947</v>
      </c>
      <c r="J47" s="4" t="s">
        <v>239</v>
      </c>
      <c r="K47" s="4" t="s">
        <v>240</v>
      </c>
      <c r="L47" s="4" t="s">
        <v>241</v>
      </c>
      <c r="M47" s="4">
        <v>0</v>
      </c>
      <c r="N47" s="4">
        <v>0</v>
      </c>
      <c r="O47" s="4">
        <v>0</v>
      </c>
      <c r="P47" s="4">
        <v>0</v>
      </c>
      <c r="Q47" s="4">
        <v>0</v>
      </c>
      <c r="R47" s="4">
        <v>0</v>
      </c>
      <c r="S47" s="4">
        <v>0</v>
      </c>
      <c r="T47" s="4">
        <v>0</v>
      </c>
      <c r="U47" s="4">
        <v>0</v>
      </c>
      <c r="V47" s="4">
        <v>0</v>
      </c>
      <c r="W47" s="4">
        <v>0</v>
      </c>
      <c r="X47" s="4">
        <v>0</v>
      </c>
      <c r="Y47" s="4">
        <v>0</v>
      </c>
      <c r="Z47" s="4">
        <v>0</v>
      </c>
      <c r="AA47" s="4">
        <v>0</v>
      </c>
      <c r="AB47" s="4">
        <v>0</v>
      </c>
      <c r="AC47" s="4">
        <v>1</v>
      </c>
      <c r="AD47" s="4">
        <v>0</v>
      </c>
      <c r="AE47" s="4">
        <v>0</v>
      </c>
      <c r="AF47" s="4">
        <v>1</v>
      </c>
      <c r="AG47" s="4">
        <v>0</v>
      </c>
      <c r="AH47" s="4">
        <v>0</v>
      </c>
      <c r="AI47" s="4">
        <v>0</v>
      </c>
      <c r="AJ47" s="4">
        <v>0</v>
      </c>
      <c r="AK47" s="4">
        <v>0</v>
      </c>
      <c r="AL47" s="4">
        <v>0</v>
      </c>
      <c r="AM47" s="4">
        <v>0</v>
      </c>
      <c r="AN47" s="4">
        <v>0</v>
      </c>
      <c r="AO47" s="4">
        <v>0</v>
      </c>
      <c r="AP47" s="4">
        <v>0</v>
      </c>
      <c r="AQ47" s="4">
        <v>0</v>
      </c>
      <c r="AR47" s="4">
        <v>1</v>
      </c>
      <c r="AS47" s="4" t="s">
        <v>20</v>
      </c>
      <c r="AT47" s="4" t="s">
        <v>20</v>
      </c>
      <c r="AU47" s="4" t="s">
        <v>20</v>
      </c>
      <c r="AV47" s="4" t="s">
        <v>20</v>
      </c>
      <c r="AW47" s="4" t="s">
        <v>20</v>
      </c>
      <c r="AX47" s="4" t="s">
        <v>20</v>
      </c>
      <c r="AY47" s="4">
        <v>0</v>
      </c>
      <c r="AZ47" s="4" t="s">
        <v>508</v>
      </c>
      <c r="BA47" s="4" t="s">
        <v>508</v>
      </c>
      <c r="BB47" s="4">
        <v>0</v>
      </c>
      <c r="BC47" s="4" t="s">
        <v>508</v>
      </c>
      <c r="BD47" s="4" t="s">
        <v>508</v>
      </c>
      <c r="BE47" s="4">
        <v>0</v>
      </c>
      <c r="BF47" s="4" t="s">
        <v>508</v>
      </c>
      <c r="BG47" s="4">
        <v>0</v>
      </c>
      <c r="BH47" s="4" t="s">
        <v>508</v>
      </c>
    </row>
    <row r="48" spans="1:63">
      <c r="A48" s="4" t="s">
        <v>51</v>
      </c>
      <c r="B48" s="4" t="s">
        <v>408</v>
      </c>
      <c r="C48" s="4" t="s">
        <v>114</v>
      </c>
      <c r="D48" s="4" t="s">
        <v>605</v>
      </c>
      <c r="E48" s="4">
        <v>1</v>
      </c>
      <c r="F48" s="4" t="s">
        <v>409</v>
      </c>
      <c r="G48" s="4" t="s">
        <v>410</v>
      </c>
      <c r="H48" s="4" t="s">
        <v>608</v>
      </c>
      <c r="I48" s="4">
        <v>1962</v>
      </c>
      <c r="J48" s="4" t="s">
        <v>623</v>
      </c>
      <c r="K48" s="4" t="s">
        <v>610</v>
      </c>
      <c r="L48" s="4" t="s">
        <v>411</v>
      </c>
      <c r="M48" s="4">
        <v>0</v>
      </c>
      <c r="N48" s="4">
        <v>0</v>
      </c>
      <c r="O48" s="4">
        <v>0</v>
      </c>
      <c r="P48" s="4">
        <v>0</v>
      </c>
      <c r="Q48" s="4">
        <v>0</v>
      </c>
      <c r="R48" s="4">
        <v>0</v>
      </c>
      <c r="S48" s="4">
        <v>0</v>
      </c>
      <c r="T48" s="4">
        <v>0</v>
      </c>
      <c r="U48" s="4">
        <v>1</v>
      </c>
      <c r="V48" s="4">
        <v>0</v>
      </c>
      <c r="W48" s="4">
        <v>1</v>
      </c>
      <c r="X48" s="4">
        <v>0</v>
      </c>
      <c r="Y48" s="4">
        <v>0</v>
      </c>
      <c r="Z48" s="4">
        <v>0</v>
      </c>
      <c r="AA48" s="4">
        <v>0</v>
      </c>
      <c r="AB48" s="4">
        <v>0</v>
      </c>
      <c r="AC48" s="4">
        <v>0</v>
      </c>
      <c r="AD48" s="4">
        <v>0</v>
      </c>
      <c r="AE48" s="4">
        <v>0</v>
      </c>
      <c r="AF48" s="4">
        <v>0</v>
      </c>
      <c r="AG48" s="4">
        <v>0</v>
      </c>
      <c r="AH48" s="4">
        <v>0</v>
      </c>
      <c r="AI48" s="4">
        <v>0</v>
      </c>
      <c r="AJ48" s="4">
        <v>0</v>
      </c>
      <c r="AK48" s="4">
        <v>0</v>
      </c>
      <c r="AL48" s="4">
        <v>0</v>
      </c>
      <c r="AM48" s="4">
        <v>0</v>
      </c>
      <c r="AN48" s="4">
        <v>0</v>
      </c>
      <c r="AO48" s="4">
        <v>0</v>
      </c>
      <c r="AP48" s="4">
        <v>0</v>
      </c>
      <c r="AQ48" s="4">
        <v>0</v>
      </c>
      <c r="AR48" s="4">
        <v>1</v>
      </c>
      <c r="AS48" s="4" t="s">
        <v>20</v>
      </c>
      <c r="AT48" s="4">
        <v>86000</v>
      </c>
      <c r="AU48" s="4">
        <v>38739</v>
      </c>
      <c r="AV48" s="4">
        <f>AT48/AU48</f>
        <v>2.2199850280079505</v>
      </c>
      <c r="AW48" s="4" t="s">
        <v>792</v>
      </c>
      <c r="AX48" s="4">
        <v>2012</v>
      </c>
      <c r="AY48" s="4">
        <v>1</v>
      </c>
      <c r="AZ48" s="4" t="s">
        <v>624</v>
      </c>
      <c r="BA48" s="4" t="s">
        <v>412</v>
      </c>
      <c r="BB48" s="4">
        <v>1</v>
      </c>
      <c r="BC48" s="4" t="s">
        <v>624</v>
      </c>
      <c r="BD48" s="4" t="s">
        <v>413</v>
      </c>
      <c r="BE48" s="4">
        <v>1</v>
      </c>
      <c r="BF48" s="4" t="s">
        <v>414</v>
      </c>
      <c r="BG48" s="4">
        <v>1</v>
      </c>
      <c r="BH48" s="4" t="s">
        <v>415</v>
      </c>
      <c r="BI48" s="4" t="s">
        <v>629</v>
      </c>
      <c r="BJ48" s="4" t="s">
        <v>416</v>
      </c>
      <c r="BK48" s="4" t="s">
        <v>417</v>
      </c>
    </row>
    <row r="49" spans="1:63">
      <c r="A49" s="4" t="s">
        <v>60</v>
      </c>
      <c r="B49" s="4" t="s">
        <v>418</v>
      </c>
      <c r="C49" s="4" t="s">
        <v>113</v>
      </c>
      <c r="D49" s="4" t="s">
        <v>605</v>
      </c>
      <c r="E49" s="4">
        <v>0</v>
      </c>
      <c r="F49" s="4" t="s">
        <v>419</v>
      </c>
      <c r="G49" s="4" t="s">
        <v>410</v>
      </c>
      <c r="H49" s="4" t="s">
        <v>608</v>
      </c>
      <c r="I49" s="4">
        <v>1988</v>
      </c>
      <c r="J49" s="4" t="s">
        <v>634</v>
      </c>
      <c r="K49" s="4" t="s">
        <v>610</v>
      </c>
      <c r="L49" s="4" t="s">
        <v>420</v>
      </c>
      <c r="M49" s="4">
        <v>0</v>
      </c>
      <c r="N49" s="4">
        <v>0</v>
      </c>
      <c r="O49" s="4">
        <v>0</v>
      </c>
      <c r="P49" s="4">
        <v>0</v>
      </c>
      <c r="Q49" s="4">
        <v>0</v>
      </c>
      <c r="R49" s="4">
        <v>0</v>
      </c>
      <c r="S49" s="4">
        <v>0</v>
      </c>
      <c r="T49" s="4">
        <v>0</v>
      </c>
      <c r="U49" s="4">
        <v>1</v>
      </c>
      <c r="V49" s="4">
        <v>0</v>
      </c>
      <c r="W49" s="4">
        <v>0</v>
      </c>
      <c r="X49" s="4">
        <v>0</v>
      </c>
      <c r="Y49" s="4">
        <v>0</v>
      </c>
      <c r="Z49" s="4">
        <v>0</v>
      </c>
      <c r="AA49" s="4">
        <v>0</v>
      </c>
      <c r="AB49" s="4">
        <v>0</v>
      </c>
      <c r="AC49" s="4">
        <v>0</v>
      </c>
      <c r="AD49" s="4">
        <v>0</v>
      </c>
      <c r="AE49" s="4">
        <v>0</v>
      </c>
      <c r="AF49" s="4">
        <v>0</v>
      </c>
      <c r="AG49" s="4">
        <v>0</v>
      </c>
      <c r="AH49" s="4">
        <v>0</v>
      </c>
      <c r="AI49" s="4">
        <v>0</v>
      </c>
      <c r="AJ49" s="4">
        <v>0</v>
      </c>
      <c r="AK49" s="4">
        <v>0</v>
      </c>
      <c r="AL49" s="4">
        <v>0</v>
      </c>
      <c r="AM49" s="4">
        <v>0</v>
      </c>
      <c r="AN49" s="4">
        <v>0</v>
      </c>
      <c r="AO49" s="4">
        <v>0</v>
      </c>
      <c r="AP49" s="4">
        <v>0</v>
      </c>
      <c r="AQ49" s="4">
        <v>0</v>
      </c>
      <c r="AR49" s="4">
        <v>1</v>
      </c>
      <c r="AS49" s="4" t="s">
        <v>20</v>
      </c>
      <c r="AT49" s="4" t="s">
        <v>20</v>
      </c>
      <c r="AU49" s="4" t="s">
        <v>20</v>
      </c>
      <c r="AV49" s="4" t="s">
        <v>20</v>
      </c>
      <c r="AW49" s="4" t="s">
        <v>20</v>
      </c>
      <c r="AX49" s="4" t="s">
        <v>20</v>
      </c>
      <c r="AY49" s="4">
        <v>1</v>
      </c>
      <c r="AZ49" s="4" t="s">
        <v>624</v>
      </c>
      <c r="BA49" s="4" t="s">
        <v>421</v>
      </c>
      <c r="BB49" s="4">
        <v>0</v>
      </c>
      <c r="BC49" s="4" t="s">
        <v>508</v>
      </c>
      <c r="BD49" s="4" t="s">
        <v>508</v>
      </c>
      <c r="BE49" s="4">
        <v>1</v>
      </c>
      <c r="BF49" s="4" t="s">
        <v>422</v>
      </c>
      <c r="BG49" s="4">
        <v>1</v>
      </c>
      <c r="BH49" s="4" t="s">
        <v>423</v>
      </c>
      <c r="BI49" s="4" t="s">
        <v>629</v>
      </c>
      <c r="BJ49" s="4" t="s">
        <v>424</v>
      </c>
      <c r="BK49" s="4" t="s">
        <v>425</v>
      </c>
    </row>
    <row r="50" spans="1:63">
      <c r="A50" s="4" t="s">
        <v>52</v>
      </c>
      <c r="B50" s="4" t="s">
        <v>516</v>
      </c>
      <c r="C50" s="4" t="s">
        <v>516</v>
      </c>
      <c r="D50" s="4" t="s">
        <v>242</v>
      </c>
      <c r="E50" s="4">
        <v>0</v>
      </c>
      <c r="F50" s="4" t="s">
        <v>20</v>
      </c>
      <c r="G50" s="4" t="s">
        <v>243</v>
      </c>
      <c r="H50" s="4" t="s">
        <v>608</v>
      </c>
      <c r="I50" s="4">
        <v>1998</v>
      </c>
      <c r="J50" s="4" t="s">
        <v>655</v>
      </c>
      <c r="K50" s="4" t="s">
        <v>610</v>
      </c>
      <c r="L50" s="4" t="s">
        <v>244</v>
      </c>
      <c r="M50" s="4">
        <v>0</v>
      </c>
      <c r="N50" s="4">
        <v>0</v>
      </c>
      <c r="O50" s="4">
        <v>0</v>
      </c>
      <c r="P50" s="4">
        <v>0</v>
      </c>
      <c r="Q50" s="4">
        <v>0</v>
      </c>
      <c r="R50" s="4">
        <v>0</v>
      </c>
      <c r="S50" s="4">
        <v>0</v>
      </c>
      <c r="T50" s="4">
        <v>0</v>
      </c>
      <c r="U50" s="4">
        <v>0</v>
      </c>
      <c r="V50" s="4">
        <v>0</v>
      </c>
      <c r="W50" s="4">
        <v>0</v>
      </c>
      <c r="X50" s="4">
        <v>0</v>
      </c>
      <c r="Y50" s="4">
        <v>0</v>
      </c>
      <c r="Z50" s="4">
        <v>0</v>
      </c>
      <c r="AA50" s="4">
        <v>0</v>
      </c>
      <c r="AB50" s="4">
        <v>0</v>
      </c>
      <c r="AC50" s="4">
        <v>0</v>
      </c>
      <c r="AD50" s="4">
        <v>0</v>
      </c>
      <c r="AE50" s="4">
        <v>0</v>
      </c>
      <c r="AF50" s="4">
        <v>0</v>
      </c>
      <c r="AG50" s="4">
        <v>0</v>
      </c>
      <c r="AH50" s="4">
        <v>0</v>
      </c>
      <c r="AI50" s="4">
        <v>0</v>
      </c>
      <c r="AJ50" s="4">
        <v>0</v>
      </c>
      <c r="AK50" s="4">
        <v>0</v>
      </c>
      <c r="AL50" s="4">
        <v>0</v>
      </c>
      <c r="AM50" s="4">
        <v>0</v>
      </c>
      <c r="AN50" s="4">
        <v>0</v>
      </c>
      <c r="AO50" s="4">
        <v>0</v>
      </c>
      <c r="AP50" s="4">
        <v>0</v>
      </c>
      <c r="AQ50" s="4">
        <v>0</v>
      </c>
      <c r="AR50" s="4">
        <v>0</v>
      </c>
      <c r="AS50" s="4">
        <v>16.3</v>
      </c>
      <c r="AT50" s="4" t="s">
        <v>20</v>
      </c>
      <c r="AU50" s="4" t="s">
        <v>20</v>
      </c>
      <c r="AV50" s="4" t="s">
        <v>20</v>
      </c>
      <c r="AW50" s="4" t="s">
        <v>20</v>
      </c>
      <c r="AX50" s="4" t="s">
        <v>20</v>
      </c>
      <c r="AY50" s="4">
        <v>0</v>
      </c>
      <c r="AZ50" s="4" t="s">
        <v>508</v>
      </c>
      <c r="BA50" s="4" t="s">
        <v>508</v>
      </c>
      <c r="BB50" s="4">
        <v>0</v>
      </c>
      <c r="BC50" s="4" t="s">
        <v>508</v>
      </c>
      <c r="BD50" s="4" t="s">
        <v>508</v>
      </c>
      <c r="BE50" s="4">
        <v>0</v>
      </c>
      <c r="BF50" s="4" t="s">
        <v>508</v>
      </c>
      <c r="BG50" s="4">
        <v>0</v>
      </c>
      <c r="BH50" s="4" t="s">
        <v>508</v>
      </c>
      <c r="BI50" s="4" t="s">
        <v>612</v>
      </c>
    </row>
    <row r="51" spans="1:63">
      <c r="A51" s="4" t="s">
        <v>91</v>
      </c>
      <c r="B51" s="4" t="s">
        <v>516</v>
      </c>
      <c r="C51" s="4" t="s">
        <v>516</v>
      </c>
      <c r="D51" s="4" t="s">
        <v>605</v>
      </c>
      <c r="E51" s="4">
        <v>1</v>
      </c>
      <c r="F51" s="4" t="s">
        <v>246</v>
      </c>
      <c r="G51" s="4" t="s">
        <v>247</v>
      </c>
      <c r="H51" s="4" t="s">
        <v>622</v>
      </c>
      <c r="I51" s="4">
        <v>1987</v>
      </c>
      <c r="J51" s="4" t="s">
        <v>634</v>
      </c>
      <c r="K51" s="4" t="s">
        <v>610</v>
      </c>
      <c r="L51" s="4" t="s">
        <v>566</v>
      </c>
      <c r="M51" s="4">
        <v>1</v>
      </c>
      <c r="N51" s="4">
        <v>0</v>
      </c>
      <c r="O51" s="4">
        <v>0</v>
      </c>
      <c r="P51" s="4">
        <v>0</v>
      </c>
      <c r="Q51" s="4">
        <v>0</v>
      </c>
      <c r="R51" s="4">
        <v>1</v>
      </c>
      <c r="S51" s="4">
        <v>0</v>
      </c>
      <c r="T51" s="4">
        <v>0</v>
      </c>
      <c r="U51" s="4">
        <v>0</v>
      </c>
      <c r="V51" s="4">
        <v>0</v>
      </c>
      <c r="W51" s="4">
        <v>0</v>
      </c>
      <c r="X51" s="4">
        <v>0</v>
      </c>
      <c r="Y51" s="4">
        <v>0</v>
      </c>
      <c r="Z51" s="4">
        <v>0</v>
      </c>
      <c r="AA51" s="4">
        <v>0</v>
      </c>
      <c r="AB51" s="4">
        <v>0</v>
      </c>
      <c r="AC51" s="4">
        <v>0</v>
      </c>
      <c r="AD51" s="4">
        <v>0</v>
      </c>
      <c r="AE51" s="4">
        <v>0</v>
      </c>
      <c r="AF51" s="4">
        <v>0</v>
      </c>
      <c r="AG51" s="4">
        <v>0</v>
      </c>
      <c r="AH51" s="4">
        <v>0</v>
      </c>
      <c r="AI51" s="4">
        <v>0</v>
      </c>
      <c r="AJ51" s="4">
        <v>0</v>
      </c>
      <c r="AK51" s="4">
        <v>0</v>
      </c>
      <c r="AL51" s="4">
        <v>0</v>
      </c>
      <c r="AM51" s="4">
        <v>0</v>
      </c>
      <c r="AN51" s="4">
        <v>0</v>
      </c>
      <c r="AO51" s="4">
        <v>0</v>
      </c>
      <c r="AP51" s="4">
        <v>0</v>
      </c>
      <c r="AQ51" s="4">
        <v>0</v>
      </c>
      <c r="AR51" s="4">
        <v>0</v>
      </c>
      <c r="AS51" s="4">
        <v>34</v>
      </c>
      <c r="AT51" s="4">
        <v>27595</v>
      </c>
      <c r="AU51" s="4">
        <v>38000</v>
      </c>
      <c r="AV51" s="4">
        <f>AT51/AU51</f>
        <v>0.72618421052631577</v>
      </c>
      <c r="AW51" s="4" t="s">
        <v>793</v>
      </c>
      <c r="AX51" s="4">
        <v>2010</v>
      </c>
      <c r="AY51" s="4">
        <v>0</v>
      </c>
      <c r="AZ51" s="4" t="s">
        <v>508</v>
      </c>
      <c r="BA51" s="4" t="s">
        <v>508</v>
      </c>
      <c r="BB51" s="4">
        <v>0</v>
      </c>
      <c r="BC51" s="4" t="s">
        <v>508</v>
      </c>
      <c r="BD51" s="4" t="s">
        <v>248</v>
      </c>
      <c r="BE51" s="4">
        <v>1</v>
      </c>
      <c r="BF51" s="4" t="s">
        <v>508</v>
      </c>
      <c r="BG51" s="4">
        <v>1</v>
      </c>
      <c r="BH51" s="4" t="s">
        <v>249</v>
      </c>
      <c r="BI51" s="4" t="s">
        <v>612</v>
      </c>
      <c r="BJ51" s="4" t="s">
        <v>250</v>
      </c>
    </row>
    <row r="52" spans="1:63">
      <c r="A52" s="4" t="s">
        <v>28</v>
      </c>
      <c r="B52" s="4" t="s">
        <v>516</v>
      </c>
      <c r="C52" s="4" t="s">
        <v>516</v>
      </c>
      <c r="D52" s="4" t="s">
        <v>277</v>
      </c>
      <c r="E52" s="4">
        <v>0</v>
      </c>
      <c r="F52" s="4" t="s">
        <v>20</v>
      </c>
      <c r="G52" s="4" t="s">
        <v>252</v>
      </c>
      <c r="H52" s="4" t="s">
        <v>520</v>
      </c>
      <c r="I52" s="4">
        <v>1991</v>
      </c>
      <c r="J52" s="4" t="s">
        <v>655</v>
      </c>
      <c r="K52" s="4" t="s">
        <v>610</v>
      </c>
      <c r="L52" s="4" t="s">
        <v>583</v>
      </c>
      <c r="M52" s="4">
        <v>0</v>
      </c>
      <c r="N52" s="4">
        <v>0</v>
      </c>
      <c r="O52" s="4">
        <v>0</v>
      </c>
      <c r="P52" s="4">
        <v>0</v>
      </c>
      <c r="Q52" s="4">
        <v>0</v>
      </c>
      <c r="R52" s="4">
        <v>0</v>
      </c>
      <c r="S52" s="4">
        <v>0</v>
      </c>
      <c r="T52" s="4">
        <v>0</v>
      </c>
      <c r="U52" s="4">
        <v>0</v>
      </c>
      <c r="V52" s="4">
        <v>0</v>
      </c>
      <c r="W52" s="4">
        <v>0</v>
      </c>
      <c r="X52" s="4">
        <v>0</v>
      </c>
      <c r="Y52" s="4">
        <v>0</v>
      </c>
      <c r="Z52" s="4">
        <v>0</v>
      </c>
      <c r="AA52" s="4">
        <v>0</v>
      </c>
      <c r="AB52" s="4">
        <v>0</v>
      </c>
      <c r="AC52" s="4">
        <v>0</v>
      </c>
      <c r="AD52" s="4">
        <v>0</v>
      </c>
      <c r="AE52" s="4">
        <v>0</v>
      </c>
      <c r="AF52" s="4">
        <v>0</v>
      </c>
      <c r="AG52" s="4">
        <v>0</v>
      </c>
      <c r="AH52" s="4">
        <v>1</v>
      </c>
      <c r="AI52" s="4">
        <v>1</v>
      </c>
      <c r="AJ52" s="4">
        <v>0</v>
      </c>
      <c r="AK52" s="4">
        <v>0</v>
      </c>
      <c r="AL52" s="4">
        <v>0</v>
      </c>
      <c r="AM52" s="4">
        <v>0</v>
      </c>
      <c r="AN52" s="4">
        <v>0</v>
      </c>
      <c r="AO52" s="4">
        <v>0</v>
      </c>
      <c r="AP52" s="4">
        <v>0</v>
      </c>
      <c r="AQ52" s="4">
        <v>0</v>
      </c>
      <c r="AR52" s="4">
        <v>1</v>
      </c>
      <c r="AS52" s="4">
        <v>75</v>
      </c>
      <c r="AT52" s="4" t="s">
        <v>20</v>
      </c>
      <c r="AU52" s="4" t="s">
        <v>20</v>
      </c>
      <c r="AV52" s="4" t="s">
        <v>20</v>
      </c>
      <c r="AW52" s="4" t="s">
        <v>20</v>
      </c>
      <c r="AX52" s="4" t="s">
        <v>20</v>
      </c>
      <c r="AY52" s="4">
        <v>0</v>
      </c>
      <c r="AZ52" s="4" t="s">
        <v>508</v>
      </c>
      <c r="BA52" s="4" t="s">
        <v>605</v>
      </c>
      <c r="BB52" s="4">
        <v>1</v>
      </c>
      <c r="BC52" s="4" t="s">
        <v>640</v>
      </c>
      <c r="BD52" s="4" t="s">
        <v>278</v>
      </c>
      <c r="BE52" s="4">
        <v>1</v>
      </c>
      <c r="BF52" s="4" t="s">
        <v>279</v>
      </c>
      <c r="BG52" s="4">
        <v>0</v>
      </c>
      <c r="BH52" s="4" t="s">
        <v>508</v>
      </c>
      <c r="BI52" s="4" t="s">
        <v>612</v>
      </c>
      <c r="BK52" s="4" t="s">
        <v>280</v>
      </c>
    </row>
    <row r="53" spans="1:63">
      <c r="A53" s="4" t="s">
        <v>92</v>
      </c>
      <c r="B53" s="4" t="s">
        <v>20</v>
      </c>
      <c r="C53" s="4" t="s">
        <v>20</v>
      </c>
      <c r="D53" s="4" t="s">
        <v>605</v>
      </c>
      <c r="E53" s="4">
        <v>1</v>
      </c>
      <c r="F53" s="4" t="s">
        <v>251</v>
      </c>
      <c r="G53" s="4" t="s">
        <v>252</v>
      </c>
      <c r="H53" s="4" t="s">
        <v>520</v>
      </c>
      <c r="I53" s="4">
        <v>1944</v>
      </c>
      <c r="J53" s="4" t="s">
        <v>239</v>
      </c>
      <c r="K53" s="4" t="s">
        <v>610</v>
      </c>
      <c r="L53" s="4" t="s">
        <v>563</v>
      </c>
      <c r="M53" s="4">
        <v>1</v>
      </c>
      <c r="N53" s="4">
        <v>0</v>
      </c>
      <c r="O53" s="4">
        <v>1</v>
      </c>
      <c r="P53" s="4">
        <v>0</v>
      </c>
      <c r="Q53" s="4">
        <v>0</v>
      </c>
      <c r="R53" s="4">
        <v>0</v>
      </c>
      <c r="S53" s="4">
        <v>0</v>
      </c>
      <c r="T53" s="4">
        <v>0</v>
      </c>
      <c r="U53" s="4">
        <v>0</v>
      </c>
      <c r="V53" s="4">
        <v>0</v>
      </c>
      <c r="W53" s="4">
        <v>0</v>
      </c>
      <c r="X53" s="4">
        <v>0</v>
      </c>
      <c r="Y53" s="4">
        <v>0</v>
      </c>
      <c r="Z53" s="4">
        <v>0</v>
      </c>
      <c r="AA53" s="4">
        <v>0</v>
      </c>
      <c r="AB53" s="4">
        <v>0</v>
      </c>
      <c r="AC53" s="4">
        <v>0</v>
      </c>
      <c r="AD53" s="4">
        <v>0</v>
      </c>
      <c r="AE53" s="4">
        <v>0</v>
      </c>
      <c r="AF53" s="4">
        <v>0</v>
      </c>
      <c r="AG53" s="4">
        <v>0</v>
      </c>
      <c r="AH53" s="4">
        <v>0</v>
      </c>
      <c r="AI53" s="4">
        <v>0</v>
      </c>
      <c r="AJ53" s="4">
        <v>0</v>
      </c>
      <c r="AK53" s="4">
        <v>0</v>
      </c>
      <c r="AL53" s="4">
        <v>0</v>
      </c>
      <c r="AM53" s="4">
        <v>0</v>
      </c>
      <c r="AN53" s="4">
        <v>0</v>
      </c>
      <c r="AO53" s="4">
        <v>0</v>
      </c>
      <c r="AP53" s="4">
        <v>0</v>
      </c>
      <c r="AQ53" s="4">
        <v>0</v>
      </c>
      <c r="AR53" s="4">
        <v>1</v>
      </c>
      <c r="AS53" s="4" t="s">
        <v>20</v>
      </c>
      <c r="AT53" s="4">
        <v>162000</v>
      </c>
      <c r="AU53" s="4">
        <v>700000</v>
      </c>
      <c r="AV53" s="4">
        <f>AT53/AU53</f>
        <v>0.23142857142857143</v>
      </c>
      <c r="AW53" s="4" t="s">
        <v>794</v>
      </c>
      <c r="AX53" s="4">
        <v>2009</v>
      </c>
      <c r="AY53" s="4">
        <v>1</v>
      </c>
      <c r="AZ53" s="4" t="s">
        <v>253</v>
      </c>
      <c r="BA53" s="4" t="s">
        <v>254</v>
      </c>
      <c r="BB53" s="4">
        <v>1</v>
      </c>
      <c r="BC53" s="4" t="s">
        <v>253</v>
      </c>
      <c r="BD53" s="4" t="s">
        <v>255</v>
      </c>
      <c r="BE53" s="4">
        <v>0</v>
      </c>
      <c r="BF53" s="4" t="s">
        <v>508</v>
      </c>
      <c r="BG53" s="4">
        <v>1</v>
      </c>
      <c r="BH53" s="4" t="s">
        <v>256</v>
      </c>
      <c r="BI53" s="4" t="s">
        <v>629</v>
      </c>
      <c r="BJ53" s="4" t="s">
        <v>257</v>
      </c>
      <c r="BK53" s="4" t="s">
        <v>258</v>
      </c>
    </row>
    <row r="54" spans="1:63">
      <c r="A54" s="4" t="s">
        <v>41</v>
      </c>
      <c r="B54" s="4" t="s">
        <v>516</v>
      </c>
      <c r="C54" s="4" t="s">
        <v>516</v>
      </c>
      <c r="D54" s="4" t="s">
        <v>271</v>
      </c>
      <c r="E54" s="4">
        <v>1</v>
      </c>
      <c r="F54" s="4" t="s">
        <v>272</v>
      </c>
      <c r="G54" s="4" t="s">
        <v>252</v>
      </c>
      <c r="H54" s="4" t="s">
        <v>520</v>
      </c>
      <c r="I54" s="4">
        <v>1982</v>
      </c>
      <c r="J54" s="4" t="s">
        <v>634</v>
      </c>
      <c r="K54" s="4" t="s">
        <v>610</v>
      </c>
      <c r="L54" s="4" t="s">
        <v>273</v>
      </c>
      <c r="M54" s="4">
        <v>1</v>
      </c>
      <c r="N54" s="4">
        <v>0</v>
      </c>
      <c r="O54" s="4">
        <v>0</v>
      </c>
      <c r="P54" s="4">
        <v>1</v>
      </c>
      <c r="Q54" s="4">
        <v>0</v>
      </c>
      <c r="R54" s="4">
        <v>0</v>
      </c>
      <c r="S54" s="4">
        <v>0</v>
      </c>
      <c r="T54" s="4">
        <v>0</v>
      </c>
      <c r="U54" s="4">
        <v>0</v>
      </c>
      <c r="V54" s="4">
        <v>0</v>
      </c>
      <c r="W54" s="4">
        <v>0</v>
      </c>
      <c r="X54" s="4">
        <v>0</v>
      </c>
      <c r="Y54" s="4">
        <v>0</v>
      </c>
      <c r="Z54" s="4">
        <v>0</v>
      </c>
      <c r="AA54" s="4">
        <v>0</v>
      </c>
      <c r="AB54" s="4">
        <v>0</v>
      </c>
      <c r="AC54" s="4">
        <v>0</v>
      </c>
      <c r="AD54" s="4">
        <v>0</v>
      </c>
      <c r="AE54" s="4">
        <v>0</v>
      </c>
      <c r="AF54" s="4">
        <v>0</v>
      </c>
      <c r="AG54" s="4">
        <v>0</v>
      </c>
      <c r="AH54" s="4">
        <v>0</v>
      </c>
      <c r="AI54" s="4">
        <v>0</v>
      </c>
      <c r="AJ54" s="4">
        <v>0</v>
      </c>
      <c r="AK54" s="4">
        <v>0</v>
      </c>
      <c r="AL54" s="4">
        <v>0</v>
      </c>
      <c r="AM54" s="4">
        <v>0</v>
      </c>
      <c r="AN54" s="4">
        <v>0</v>
      </c>
      <c r="AO54" s="4">
        <v>0</v>
      </c>
      <c r="AP54" s="4">
        <v>0</v>
      </c>
      <c r="AQ54" s="4">
        <v>0</v>
      </c>
      <c r="AR54" s="4">
        <v>0</v>
      </c>
      <c r="AS54" s="4">
        <v>22</v>
      </c>
      <c r="AT54" s="4" t="s">
        <v>20</v>
      </c>
      <c r="AU54" s="4" t="s">
        <v>20</v>
      </c>
      <c r="AV54" s="4" t="s">
        <v>20</v>
      </c>
      <c r="AW54" s="4" t="s">
        <v>20</v>
      </c>
      <c r="AX54" s="4" t="s">
        <v>20</v>
      </c>
      <c r="AY54" s="4">
        <v>0</v>
      </c>
      <c r="AZ54" s="4" t="s">
        <v>508</v>
      </c>
      <c r="BA54" s="4" t="s">
        <v>605</v>
      </c>
      <c r="BB54" s="4">
        <v>0</v>
      </c>
      <c r="BC54" s="4" t="s">
        <v>508</v>
      </c>
      <c r="BD54" s="4" t="s">
        <v>508</v>
      </c>
      <c r="BE54" s="4">
        <v>1</v>
      </c>
      <c r="BF54" s="4" t="s">
        <v>274</v>
      </c>
      <c r="BG54" s="4">
        <v>1</v>
      </c>
      <c r="BH54" s="4" t="s">
        <v>275</v>
      </c>
      <c r="BI54" s="4" t="s">
        <v>276</v>
      </c>
      <c r="BK54" s="4" t="s">
        <v>276</v>
      </c>
    </row>
    <row r="55" spans="1:63">
      <c r="A55" s="4" t="s">
        <v>49</v>
      </c>
      <c r="B55" s="4" t="s">
        <v>268</v>
      </c>
      <c r="C55" s="4" t="s">
        <v>114</v>
      </c>
      <c r="D55" s="4" t="s">
        <v>605</v>
      </c>
      <c r="E55" s="4">
        <v>1</v>
      </c>
      <c r="F55" s="4" t="s">
        <v>269</v>
      </c>
      <c r="G55" s="4" t="s">
        <v>252</v>
      </c>
      <c r="H55" s="4" t="s">
        <v>520</v>
      </c>
      <c r="I55" s="4">
        <v>1980</v>
      </c>
      <c r="J55" s="4" t="s">
        <v>634</v>
      </c>
      <c r="K55" s="4" t="s">
        <v>610</v>
      </c>
      <c r="L55" s="4" t="s">
        <v>575</v>
      </c>
      <c r="M55" s="4">
        <v>0</v>
      </c>
      <c r="N55" s="4">
        <v>0</v>
      </c>
      <c r="O55" s="4">
        <v>0</v>
      </c>
      <c r="P55" s="4">
        <v>0</v>
      </c>
      <c r="Q55" s="4">
        <v>0</v>
      </c>
      <c r="R55" s="4">
        <v>0</v>
      </c>
      <c r="S55" s="4">
        <v>0</v>
      </c>
      <c r="T55" s="4">
        <v>0</v>
      </c>
      <c r="U55" s="4">
        <v>1</v>
      </c>
      <c r="V55" s="4">
        <v>0</v>
      </c>
      <c r="W55" s="4">
        <v>0</v>
      </c>
      <c r="X55" s="4">
        <v>0</v>
      </c>
      <c r="Y55" s="4">
        <v>0</v>
      </c>
      <c r="Z55" s="4">
        <v>0</v>
      </c>
      <c r="AA55" s="4">
        <v>1</v>
      </c>
      <c r="AB55" s="4">
        <v>0</v>
      </c>
      <c r="AC55" s="4">
        <v>0</v>
      </c>
      <c r="AD55" s="4">
        <v>0</v>
      </c>
      <c r="AE55" s="4">
        <v>0</v>
      </c>
      <c r="AF55" s="4">
        <v>0</v>
      </c>
      <c r="AG55" s="4">
        <v>0</v>
      </c>
      <c r="AH55" s="4">
        <v>0</v>
      </c>
      <c r="AI55" s="4">
        <v>0</v>
      </c>
      <c r="AJ55" s="4">
        <v>0</v>
      </c>
      <c r="AK55" s="4">
        <v>0</v>
      </c>
      <c r="AL55" s="4">
        <v>0</v>
      </c>
      <c r="AM55" s="4">
        <v>0</v>
      </c>
      <c r="AN55" s="4">
        <v>0</v>
      </c>
      <c r="AO55" s="4">
        <v>0</v>
      </c>
      <c r="AP55" s="4">
        <v>0</v>
      </c>
      <c r="AQ55" s="4">
        <v>0</v>
      </c>
      <c r="AR55" s="4">
        <v>1</v>
      </c>
      <c r="AS55" s="4" t="s">
        <v>20</v>
      </c>
      <c r="AT55" s="4">
        <v>2000</v>
      </c>
      <c r="AV55" s="4" t="s">
        <v>20</v>
      </c>
      <c r="AW55" s="4" t="s">
        <v>798</v>
      </c>
      <c r="AX55" s="4">
        <v>2004</v>
      </c>
      <c r="AY55" s="4">
        <v>0</v>
      </c>
      <c r="AZ55" s="4" t="s">
        <v>508</v>
      </c>
      <c r="BA55" s="4" t="s">
        <v>508</v>
      </c>
      <c r="BB55" s="4">
        <v>0</v>
      </c>
      <c r="BC55" s="4" t="s">
        <v>508</v>
      </c>
      <c r="BD55" s="4" t="s">
        <v>508</v>
      </c>
      <c r="BE55" s="4">
        <v>1</v>
      </c>
      <c r="BF55" s="4" t="s">
        <v>508</v>
      </c>
      <c r="BG55" s="4">
        <v>0</v>
      </c>
      <c r="BH55" s="4" t="s">
        <v>508</v>
      </c>
      <c r="BI55" s="4" t="s">
        <v>629</v>
      </c>
      <c r="BJ55" s="4" t="s">
        <v>270</v>
      </c>
    </row>
    <row r="56" spans="1:63">
      <c r="A56" s="4" t="s">
        <v>93</v>
      </c>
      <c r="B56" s="4" t="s">
        <v>20</v>
      </c>
      <c r="C56" s="4" t="s">
        <v>20</v>
      </c>
      <c r="D56" s="4" t="s">
        <v>605</v>
      </c>
      <c r="E56" s="4">
        <v>1</v>
      </c>
      <c r="F56" s="4" t="s">
        <v>259</v>
      </c>
      <c r="G56" s="4" t="s">
        <v>252</v>
      </c>
      <c r="H56" s="4" t="s">
        <v>520</v>
      </c>
      <c r="I56" s="4">
        <v>1960</v>
      </c>
      <c r="J56" s="4" t="s">
        <v>623</v>
      </c>
      <c r="K56" s="4" t="s">
        <v>610</v>
      </c>
      <c r="L56" s="4" t="s">
        <v>260</v>
      </c>
      <c r="M56" s="4">
        <v>1</v>
      </c>
      <c r="N56" s="4">
        <v>0</v>
      </c>
      <c r="O56" s="4">
        <v>1</v>
      </c>
      <c r="P56" s="4">
        <v>0</v>
      </c>
      <c r="Q56" s="4">
        <v>0</v>
      </c>
      <c r="R56" s="4">
        <v>0</v>
      </c>
      <c r="S56" s="4">
        <v>0</v>
      </c>
      <c r="T56" s="4">
        <v>0</v>
      </c>
      <c r="U56" s="4">
        <v>0</v>
      </c>
      <c r="V56" s="4">
        <v>0</v>
      </c>
      <c r="W56" s="4">
        <v>0</v>
      </c>
      <c r="X56" s="4">
        <v>0</v>
      </c>
      <c r="Y56" s="4">
        <v>0</v>
      </c>
      <c r="Z56" s="4">
        <v>0</v>
      </c>
      <c r="AA56" s="4">
        <v>0</v>
      </c>
      <c r="AB56" s="4">
        <v>0</v>
      </c>
      <c r="AC56" s="4">
        <v>0</v>
      </c>
      <c r="AD56" s="4">
        <v>0</v>
      </c>
      <c r="AE56" s="4">
        <v>0</v>
      </c>
      <c r="AF56" s="4">
        <v>0</v>
      </c>
      <c r="AG56" s="4">
        <v>0</v>
      </c>
      <c r="AH56" s="4">
        <v>0</v>
      </c>
      <c r="AI56" s="4">
        <v>0</v>
      </c>
      <c r="AJ56" s="4">
        <v>0</v>
      </c>
      <c r="AK56" s="4">
        <v>0</v>
      </c>
      <c r="AL56" s="4">
        <v>0</v>
      </c>
      <c r="AM56" s="4">
        <v>0</v>
      </c>
      <c r="AN56" s="4">
        <v>0</v>
      </c>
      <c r="AO56" s="4">
        <v>0</v>
      </c>
      <c r="AP56" s="4">
        <v>0</v>
      </c>
      <c r="AQ56" s="4">
        <v>0</v>
      </c>
      <c r="AR56" s="4">
        <v>1</v>
      </c>
      <c r="AS56" s="4" t="s">
        <v>20</v>
      </c>
      <c r="AT56" s="4">
        <v>100000</v>
      </c>
      <c r="AU56" s="4">
        <v>565000</v>
      </c>
      <c r="AV56" s="4">
        <f>AT56/AU56</f>
        <v>0.17699115044247787</v>
      </c>
      <c r="AW56" s="4" t="s">
        <v>799</v>
      </c>
      <c r="AX56" s="4">
        <v>2014</v>
      </c>
      <c r="AY56" s="4">
        <v>1</v>
      </c>
      <c r="AZ56" s="4" t="s">
        <v>624</v>
      </c>
      <c r="BA56" s="4" t="s">
        <v>261</v>
      </c>
      <c r="BB56" s="4">
        <v>1</v>
      </c>
      <c r="BC56" s="4" t="s">
        <v>624</v>
      </c>
      <c r="BD56" s="4" t="s">
        <v>262</v>
      </c>
      <c r="BE56" s="4">
        <v>1</v>
      </c>
      <c r="BF56" s="4" t="s">
        <v>263</v>
      </c>
      <c r="BG56" s="4">
        <v>1</v>
      </c>
      <c r="BH56" s="4" t="s">
        <v>264</v>
      </c>
      <c r="BI56" s="4" t="s">
        <v>265</v>
      </c>
      <c r="BJ56" s="4" t="s">
        <v>266</v>
      </c>
      <c r="BK56" s="4" t="s">
        <v>267</v>
      </c>
    </row>
    <row r="57" spans="1:63">
      <c r="A57" s="4" t="s">
        <v>48</v>
      </c>
      <c r="B57" s="4" t="s">
        <v>516</v>
      </c>
      <c r="C57" s="4" t="s">
        <v>516</v>
      </c>
      <c r="D57" s="4" t="s">
        <v>281</v>
      </c>
      <c r="E57" s="4">
        <v>0</v>
      </c>
      <c r="F57" s="4" t="s">
        <v>20</v>
      </c>
      <c r="G57" s="4" t="s">
        <v>282</v>
      </c>
      <c r="H57" s="4" t="s">
        <v>520</v>
      </c>
      <c r="I57" s="4">
        <v>2014</v>
      </c>
      <c r="J57" s="4" t="s">
        <v>615</v>
      </c>
      <c r="K57" s="4" t="s">
        <v>610</v>
      </c>
      <c r="L57" s="4" t="s">
        <v>283</v>
      </c>
      <c r="M57" s="4">
        <v>1</v>
      </c>
      <c r="N57" s="4">
        <v>1</v>
      </c>
      <c r="O57" s="4">
        <v>0</v>
      </c>
      <c r="P57" s="4">
        <v>1</v>
      </c>
      <c r="Q57" s="4">
        <v>0</v>
      </c>
      <c r="R57" s="4">
        <v>0</v>
      </c>
      <c r="S57" s="4">
        <v>0</v>
      </c>
      <c r="T57" s="4">
        <v>0</v>
      </c>
      <c r="U57" s="4">
        <v>0</v>
      </c>
      <c r="V57" s="4">
        <v>0</v>
      </c>
      <c r="W57" s="4">
        <v>0</v>
      </c>
      <c r="X57" s="4">
        <v>0</v>
      </c>
      <c r="Y57" s="4">
        <v>0</v>
      </c>
      <c r="Z57" s="4">
        <v>0</v>
      </c>
      <c r="AA57" s="4">
        <v>0</v>
      </c>
      <c r="AB57" s="4">
        <v>0</v>
      </c>
      <c r="AC57" s="4">
        <v>0</v>
      </c>
      <c r="AD57" s="4">
        <v>0</v>
      </c>
      <c r="AE57" s="4">
        <v>0</v>
      </c>
      <c r="AF57" s="4">
        <v>0</v>
      </c>
      <c r="AG57" s="4">
        <v>0</v>
      </c>
      <c r="AH57" s="4">
        <v>0</v>
      </c>
      <c r="AI57" s="4">
        <v>0</v>
      </c>
      <c r="AJ57" s="4">
        <v>0</v>
      </c>
      <c r="AK57" s="4">
        <v>0</v>
      </c>
      <c r="AL57" s="4">
        <v>1</v>
      </c>
      <c r="AM57" s="4">
        <v>1</v>
      </c>
      <c r="AN57" s="4">
        <v>0</v>
      </c>
      <c r="AO57" s="4">
        <v>0</v>
      </c>
      <c r="AP57" s="4">
        <v>0</v>
      </c>
      <c r="AQ57" s="4">
        <v>0</v>
      </c>
      <c r="AR57" s="4">
        <v>1</v>
      </c>
      <c r="AS57" s="4">
        <v>50</v>
      </c>
      <c r="AT57" s="4" t="s">
        <v>781</v>
      </c>
      <c r="AU57" s="4">
        <f>30000+5500+33000</f>
        <v>68500</v>
      </c>
      <c r="AV57" s="4">
        <f>73000/AU57</f>
        <v>1.0656934306569343</v>
      </c>
      <c r="AW57" s="4" t="s">
        <v>20</v>
      </c>
      <c r="AX57" s="4" t="s">
        <v>20</v>
      </c>
      <c r="AY57" s="4">
        <v>0</v>
      </c>
      <c r="AZ57" s="4" t="s">
        <v>508</v>
      </c>
      <c r="BA57" s="4" t="s">
        <v>605</v>
      </c>
      <c r="BB57" s="4">
        <v>0</v>
      </c>
      <c r="BC57" s="4" t="s">
        <v>508</v>
      </c>
      <c r="BD57" s="4" t="s">
        <v>508</v>
      </c>
      <c r="BE57" s="4">
        <v>0</v>
      </c>
      <c r="BF57" s="4" t="s">
        <v>508</v>
      </c>
      <c r="BG57" s="4">
        <v>0</v>
      </c>
      <c r="BH57" s="4" t="s">
        <v>508</v>
      </c>
      <c r="BI57" s="4" t="s">
        <v>612</v>
      </c>
      <c r="BK57" s="4" t="s">
        <v>284</v>
      </c>
    </row>
    <row r="58" spans="1:63">
      <c r="A58" s="4" t="s">
        <v>32</v>
      </c>
      <c r="B58" s="4" t="s">
        <v>516</v>
      </c>
      <c r="C58" s="4" t="s">
        <v>516</v>
      </c>
      <c r="D58" s="4" t="s">
        <v>285</v>
      </c>
      <c r="E58" s="4">
        <v>0</v>
      </c>
      <c r="F58" s="4" t="s">
        <v>20</v>
      </c>
      <c r="G58" s="4" t="s">
        <v>286</v>
      </c>
      <c r="H58" s="4" t="s">
        <v>520</v>
      </c>
      <c r="I58" s="4">
        <v>1990</v>
      </c>
      <c r="J58" s="4" t="s">
        <v>655</v>
      </c>
      <c r="K58" s="4" t="s">
        <v>610</v>
      </c>
      <c r="L58" s="4" t="s">
        <v>287</v>
      </c>
      <c r="M58" s="4">
        <v>1</v>
      </c>
      <c r="N58" s="4">
        <v>0</v>
      </c>
      <c r="O58" s="4">
        <v>0</v>
      </c>
      <c r="P58" s="4">
        <v>0</v>
      </c>
      <c r="Q58" s="4">
        <v>0</v>
      </c>
      <c r="R58" s="4">
        <v>0</v>
      </c>
      <c r="S58" s="4">
        <v>0</v>
      </c>
      <c r="T58" s="4">
        <v>1</v>
      </c>
      <c r="U58" s="4">
        <v>0</v>
      </c>
      <c r="V58" s="4">
        <v>0</v>
      </c>
      <c r="W58" s="4">
        <v>0</v>
      </c>
      <c r="X58" s="4">
        <v>0</v>
      </c>
      <c r="Y58" s="4">
        <v>0</v>
      </c>
      <c r="Z58" s="4">
        <v>0</v>
      </c>
      <c r="AA58" s="4">
        <v>0</v>
      </c>
      <c r="AB58" s="4">
        <v>0</v>
      </c>
      <c r="AC58" s="4">
        <v>0</v>
      </c>
      <c r="AD58" s="4">
        <v>0</v>
      </c>
      <c r="AE58" s="4">
        <v>0</v>
      </c>
      <c r="AF58" s="4">
        <v>0</v>
      </c>
      <c r="AG58" s="4">
        <v>0</v>
      </c>
      <c r="AH58" s="4">
        <v>1</v>
      </c>
      <c r="AI58" s="4">
        <v>1</v>
      </c>
      <c r="AJ58" s="4">
        <v>0</v>
      </c>
      <c r="AK58" s="4">
        <v>0</v>
      </c>
      <c r="AL58" s="4">
        <v>0</v>
      </c>
      <c r="AM58" s="4">
        <v>0</v>
      </c>
      <c r="AN58" s="4">
        <v>0</v>
      </c>
      <c r="AO58" s="4">
        <v>0</v>
      </c>
      <c r="AP58" s="4">
        <v>0</v>
      </c>
      <c r="AQ58" s="4">
        <v>0</v>
      </c>
      <c r="AR58" s="4">
        <v>1</v>
      </c>
      <c r="AS58" s="4">
        <v>70</v>
      </c>
      <c r="AT58" s="4" t="s">
        <v>20</v>
      </c>
      <c r="AU58" s="4">
        <v>5000</v>
      </c>
      <c r="AV58" s="4" t="s">
        <v>20</v>
      </c>
      <c r="AW58" s="4" t="s">
        <v>800</v>
      </c>
      <c r="AX58" s="4" t="s">
        <v>288</v>
      </c>
      <c r="AY58" s="4">
        <v>1</v>
      </c>
      <c r="AZ58" s="4" t="s">
        <v>624</v>
      </c>
      <c r="BA58" s="4" t="s">
        <v>289</v>
      </c>
      <c r="BB58" s="4">
        <v>1</v>
      </c>
      <c r="BC58" s="4" t="s">
        <v>624</v>
      </c>
      <c r="BD58" s="4" t="s">
        <v>290</v>
      </c>
      <c r="BE58" s="4">
        <v>1</v>
      </c>
      <c r="BF58" s="4" t="s">
        <v>291</v>
      </c>
      <c r="BG58" s="4">
        <v>0</v>
      </c>
      <c r="BH58" s="4" t="s">
        <v>508</v>
      </c>
      <c r="BI58" s="4" t="s">
        <v>612</v>
      </c>
      <c r="BK58" s="4" t="s">
        <v>292</v>
      </c>
    </row>
    <row r="59" spans="1:63">
      <c r="A59" s="4" t="s">
        <v>38</v>
      </c>
      <c r="B59" s="4" t="s">
        <v>516</v>
      </c>
      <c r="C59" s="4" t="s">
        <v>516</v>
      </c>
      <c r="D59" s="4" t="s">
        <v>301</v>
      </c>
      <c r="E59" s="4">
        <v>0</v>
      </c>
      <c r="F59" s="4" t="s">
        <v>302</v>
      </c>
      <c r="G59" s="4" t="s">
        <v>294</v>
      </c>
      <c r="H59" s="4" t="s">
        <v>520</v>
      </c>
      <c r="I59" s="4">
        <v>2005</v>
      </c>
      <c r="J59" s="4" t="s">
        <v>609</v>
      </c>
      <c r="K59" s="4" t="s">
        <v>610</v>
      </c>
      <c r="L59" s="4" t="s">
        <v>303</v>
      </c>
      <c r="M59" s="4">
        <v>1</v>
      </c>
      <c r="N59" s="4">
        <v>0</v>
      </c>
      <c r="O59" s="4">
        <v>0</v>
      </c>
      <c r="P59" s="4">
        <v>1</v>
      </c>
      <c r="Q59" s="4">
        <v>0</v>
      </c>
      <c r="R59" s="4">
        <v>0</v>
      </c>
      <c r="S59" s="4">
        <v>0</v>
      </c>
      <c r="T59" s="4">
        <v>0</v>
      </c>
      <c r="U59" s="4">
        <v>1</v>
      </c>
      <c r="V59" s="4">
        <v>0</v>
      </c>
      <c r="W59" s="4">
        <v>0</v>
      </c>
      <c r="X59" s="4">
        <v>1</v>
      </c>
      <c r="Y59" s="4">
        <v>0</v>
      </c>
      <c r="Z59" s="4">
        <v>0</v>
      </c>
      <c r="AA59" s="4">
        <v>0</v>
      </c>
      <c r="AB59" s="4">
        <v>0</v>
      </c>
      <c r="AC59" s="4">
        <v>0</v>
      </c>
      <c r="AD59" s="4">
        <v>0</v>
      </c>
      <c r="AE59" s="4">
        <v>0</v>
      </c>
      <c r="AF59" s="4">
        <v>0</v>
      </c>
      <c r="AG59" s="4">
        <v>0</v>
      </c>
      <c r="AH59" s="4">
        <v>1</v>
      </c>
      <c r="AI59" s="4">
        <v>0</v>
      </c>
      <c r="AJ59" s="4">
        <v>1</v>
      </c>
      <c r="AK59" s="4">
        <v>0</v>
      </c>
      <c r="AL59" s="4">
        <v>0</v>
      </c>
      <c r="AM59" s="4">
        <v>0</v>
      </c>
      <c r="AN59" s="4">
        <v>0</v>
      </c>
      <c r="AO59" s="4">
        <v>0</v>
      </c>
      <c r="AP59" s="4">
        <v>0</v>
      </c>
      <c r="AQ59" s="4">
        <v>0</v>
      </c>
      <c r="AR59" s="4">
        <v>2</v>
      </c>
      <c r="AS59" s="4">
        <v>46.4</v>
      </c>
      <c r="AT59" s="4" t="s">
        <v>20</v>
      </c>
      <c r="AU59" s="4" t="s">
        <v>20</v>
      </c>
      <c r="AV59" s="4" t="s">
        <v>20</v>
      </c>
      <c r="AW59" s="4" t="s">
        <v>20</v>
      </c>
      <c r="AX59" s="4" t="s">
        <v>20</v>
      </c>
      <c r="AY59" s="4">
        <v>1</v>
      </c>
      <c r="AZ59" s="4" t="s">
        <v>624</v>
      </c>
      <c r="BA59" s="4" t="s">
        <v>304</v>
      </c>
      <c r="BB59" s="4">
        <v>0</v>
      </c>
      <c r="BC59" s="4" t="s">
        <v>508</v>
      </c>
      <c r="BD59" s="4" t="s">
        <v>508</v>
      </c>
      <c r="BE59" s="4">
        <v>1</v>
      </c>
      <c r="BF59" s="4" t="s">
        <v>305</v>
      </c>
      <c r="BG59" s="4">
        <v>0</v>
      </c>
      <c r="BH59" s="4" t="s">
        <v>508</v>
      </c>
      <c r="BI59" s="4" t="s">
        <v>612</v>
      </c>
      <c r="BK59" s="4" t="s">
        <v>306</v>
      </c>
    </row>
    <row r="60" spans="1:63">
      <c r="A60" s="4" t="s">
        <v>30</v>
      </c>
      <c r="B60" s="4" t="s">
        <v>516</v>
      </c>
      <c r="C60" s="4" t="s">
        <v>516</v>
      </c>
      <c r="D60" s="4" t="s">
        <v>293</v>
      </c>
      <c r="E60" s="4">
        <v>0</v>
      </c>
      <c r="F60" s="4" t="s">
        <v>20</v>
      </c>
      <c r="G60" s="4" t="s">
        <v>294</v>
      </c>
      <c r="H60" s="4" t="s">
        <v>520</v>
      </c>
      <c r="I60" s="4">
        <v>1990</v>
      </c>
      <c r="J60" s="4" t="s">
        <v>655</v>
      </c>
      <c r="K60" s="4" t="s">
        <v>610</v>
      </c>
      <c r="L60" s="4" t="s">
        <v>295</v>
      </c>
      <c r="M60" s="4">
        <v>1</v>
      </c>
      <c r="N60" s="4">
        <v>0</v>
      </c>
      <c r="O60" s="4">
        <v>0</v>
      </c>
      <c r="P60" s="4">
        <v>1</v>
      </c>
      <c r="Q60" s="4">
        <v>0</v>
      </c>
      <c r="R60" s="4">
        <v>0</v>
      </c>
      <c r="S60" s="4">
        <v>0</v>
      </c>
      <c r="T60" s="4">
        <v>0</v>
      </c>
      <c r="U60" s="4">
        <v>0</v>
      </c>
      <c r="V60" s="4">
        <v>0</v>
      </c>
      <c r="W60" s="4">
        <v>0</v>
      </c>
      <c r="X60" s="4">
        <v>0</v>
      </c>
      <c r="Y60" s="4">
        <v>0</v>
      </c>
      <c r="Z60" s="4">
        <v>0</v>
      </c>
      <c r="AA60" s="4">
        <v>0</v>
      </c>
      <c r="AB60" s="4">
        <v>0</v>
      </c>
      <c r="AC60" s="4">
        <v>0</v>
      </c>
      <c r="AD60" s="4">
        <v>0</v>
      </c>
      <c r="AE60" s="4">
        <v>0</v>
      </c>
      <c r="AF60" s="4">
        <v>0</v>
      </c>
      <c r="AG60" s="4">
        <v>0</v>
      </c>
      <c r="AH60" s="4">
        <v>1</v>
      </c>
      <c r="AI60" s="4">
        <v>0</v>
      </c>
      <c r="AJ60" s="4">
        <v>0</v>
      </c>
      <c r="AK60" s="4">
        <v>1</v>
      </c>
      <c r="AL60" s="4">
        <v>0</v>
      </c>
      <c r="AM60" s="4">
        <v>0</v>
      </c>
      <c r="AN60" s="4">
        <v>0</v>
      </c>
      <c r="AO60" s="4">
        <v>0</v>
      </c>
      <c r="AP60" s="4">
        <v>0</v>
      </c>
      <c r="AQ60" s="4">
        <v>0</v>
      </c>
      <c r="AR60" s="4">
        <v>1</v>
      </c>
      <c r="AS60" s="4">
        <v>53</v>
      </c>
      <c r="AT60" s="4" t="s">
        <v>782</v>
      </c>
      <c r="AU60" s="4" t="s">
        <v>20</v>
      </c>
      <c r="AV60" s="4" t="s">
        <v>20</v>
      </c>
      <c r="AW60" s="4" t="s">
        <v>20</v>
      </c>
      <c r="AX60" s="4" t="s">
        <v>20</v>
      </c>
      <c r="AY60" s="4">
        <v>1</v>
      </c>
      <c r="AZ60" s="4" t="s">
        <v>624</v>
      </c>
      <c r="BA60" s="4" t="s">
        <v>296</v>
      </c>
      <c r="BB60" s="4">
        <v>1</v>
      </c>
      <c r="BC60" s="4" t="s">
        <v>640</v>
      </c>
      <c r="BD60" s="4" t="s">
        <v>297</v>
      </c>
      <c r="BE60" s="4">
        <v>1</v>
      </c>
      <c r="BF60" s="4" t="s">
        <v>298</v>
      </c>
      <c r="BG60" s="4">
        <v>1</v>
      </c>
      <c r="BH60" s="4" t="s">
        <v>299</v>
      </c>
      <c r="BI60" s="4" t="s">
        <v>612</v>
      </c>
      <c r="BK60" s="4" t="s">
        <v>300</v>
      </c>
    </row>
    <row r="61" spans="1:63">
      <c r="A61" s="4" t="s">
        <v>50</v>
      </c>
      <c r="B61" s="4" t="s">
        <v>307</v>
      </c>
      <c r="C61" s="4" t="s">
        <v>516</v>
      </c>
      <c r="D61" s="4" t="s">
        <v>605</v>
      </c>
      <c r="E61" s="4">
        <v>1</v>
      </c>
      <c r="F61" s="4" t="s">
        <v>308</v>
      </c>
      <c r="G61" s="4" t="s">
        <v>309</v>
      </c>
      <c r="H61" s="4" t="s">
        <v>520</v>
      </c>
      <c r="I61" s="4">
        <v>2004</v>
      </c>
      <c r="J61" s="4" t="s">
        <v>609</v>
      </c>
      <c r="K61" s="4" t="s">
        <v>499</v>
      </c>
      <c r="L61" s="4" t="s">
        <v>244</v>
      </c>
      <c r="M61" s="4">
        <v>0</v>
      </c>
      <c r="N61" s="4">
        <v>0</v>
      </c>
      <c r="O61" s="4">
        <v>0</v>
      </c>
      <c r="P61" s="4">
        <v>0</v>
      </c>
      <c r="Q61" s="4">
        <v>0</v>
      </c>
      <c r="R61" s="4">
        <v>0</v>
      </c>
      <c r="S61" s="4">
        <v>0</v>
      </c>
      <c r="T61" s="4">
        <v>0</v>
      </c>
      <c r="U61" s="4">
        <v>0</v>
      </c>
      <c r="V61" s="4">
        <v>0</v>
      </c>
      <c r="W61" s="4">
        <v>0</v>
      </c>
      <c r="X61" s="4">
        <v>0</v>
      </c>
      <c r="Y61" s="4">
        <v>0</v>
      </c>
      <c r="Z61" s="4">
        <v>0</v>
      </c>
      <c r="AA61" s="4">
        <v>0</v>
      </c>
      <c r="AB61" s="4">
        <v>0</v>
      </c>
      <c r="AC61" s="4">
        <v>0</v>
      </c>
      <c r="AD61" s="4">
        <v>0</v>
      </c>
      <c r="AE61" s="4">
        <v>0</v>
      </c>
      <c r="AF61" s="4">
        <v>0</v>
      </c>
      <c r="AG61" s="4">
        <v>0</v>
      </c>
      <c r="AH61" s="4">
        <v>0</v>
      </c>
      <c r="AI61" s="4">
        <v>0</v>
      </c>
      <c r="AJ61" s="4">
        <v>0</v>
      </c>
      <c r="AK61" s="4">
        <v>0</v>
      </c>
      <c r="AL61" s="4">
        <v>0</v>
      </c>
      <c r="AM61" s="4">
        <v>0</v>
      </c>
      <c r="AN61" s="4">
        <v>0</v>
      </c>
      <c r="AO61" s="4">
        <v>0</v>
      </c>
      <c r="AP61" s="4">
        <v>0</v>
      </c>
      <c r="AQ61" s="4">
        <v>0</v>
      </c>
      <c r="AR61" s="4">
        <v>0</v>
      </c>
      <c r="AS61" s="4" t="s">
        <v>20</v>
      </c>
      <c r="AT61" s="4" t="s">
        <v>20</v>
      </c>
      <c r="AU61" s="4" t="s">
        <v>20</v>
      </c>
      <c r="AV61" s="4" t="s">
        <v>20</v>
      </c>
      <c r="AW61" s="4" t="s">
        <v>20</v>
      </c>
      <c r="AX61" s="4" t="s">
        <v>20</v>
      </c>
      <c r="AY61" s="4">
        <v>0</v>
      </c>
      <c r="AZ61" s="4" t="s">
        <v>508</v>
      </c>
      <c r="BA61" s="4" t="s">
        <v>508</v>
      </c>
      <c r="BB61" s="4">
        <v>0</v>
      </c>
      <c r="BC61" s="4" t="s">
        <v>508</v>
      </c>
      <c r="BD61" s="4" t="s">
        <v>508</v>
      </c>
      <c r="BE61" s="4">
        <v>1</v>
      </c>
      <c r="BF61" s="4" t="s">
        <v>508</v>
      </c>
      <c r="BG61" s="4">
        <v>0</v>
      </c>
      <c r="BH61" s="4" t="s">
        <v>508</v>
      </c>
      <c r="BI61" s="4" t="s">
        <v>310</v>
      </c>
    </row>
    <row r="62" spans="1:63">
      <c r="A62" s="4" t="s">
        <v>40</v>
      </c>
      <c r="B62" s="4" t="s">
        <v>20</v>
      </c>
      <c r="C62" s="4" t="s">
        <v>20</v>
      </c>
      <c r="D62" s="4" t="s">
        <v>605</v>
      </c>
      <c r="E62" s="4">
        <v>0</v>
      </c>
      <c r="F62" s="4" t="s">
        <v>20</v>
      </c>
      <c r="G62" s="4" t="s">
        <v>312</v>
      </c>
      <c r="H62" s="4" t="s">
        <v>622</v>
      </c>
      <c r="I62" s="4" t="s">
        <v>20</v>
      </c>
      <c r="J62" s="4" t="s">
        <v>20</v>
      </c>
      <c r="K62" s="4" t="s">
        <v>610</v>
      </c>
      <c r="L62" s="4" t="s">
        <v>318</v>
      </c>
      <c r="M62" s="4">
        <v>0</v>
      </c>
      <c r="N62" s="4">
        <v>0</v>
      </c>
      <c r="O62" s="4">
        <v>0</v>
      </c>
      <c r="P62" s="4">
        <v>0</v>
      </c>
      <c r="Q62" s="4">
        <v>0</v>
      </c>
      <c r="R62" s="4">
        <v>0</v>
      </c>
      <c r="S62" s="4">
        <v>0</v>
      </c>
      <c r="T62" s="4">
        <v>0</v>
      </c>
      <c r="U62" s="4">
        <v>1</v>
      </c>
      <c r="V62" s="4">
        <v>0</v>
      </c>
      <c r="W62" s="4">
        <v>0</v>
      </c>
      <c r="X62" s="4">
        <v>1</v>
      </c>
      <c r="Y62" s="4">
        <v>0</v>
      </c>
      <c r="Z62" s="4">
        <v>0</v>
      </c>
      <c r="AA62" s="4">
        <v>0</v>
      </c>
      <c r="AB62" s="4">
        <v>0</v>
      </c>
      <c r="AC62" s="4">
        <v>0</v>
      </c>
      <c r="AD62" s="4">
        <v>0</v>
      </c>
      <c r="AE62" s="4">
        <v>0</v>
      </c>
      <c r="AF62" s="4">
        <v>0</v>
      </c>
      <c r="AG62" s="4">
        <v>0</v>
      </c>
      <c r="AH62" s="4">
        <v>0</v>
      </c>
      <c r="AI62" s="4">
        <v>0</v>
      </c>
      <c r="AJ62" s="4">
        <v>0</v>
      </c>
      <c r="AK62" s="4">
        <v>0</v>
      </c>
      <c r="AL62" s="4">
        <v>0</v>
      </c>
      <c r="AM62" s="4">
        <v>0</v>
      </c>
      <c r="AN62" s="4">
        <v>0</v>
      </c>
      <c r="AO62" s="4">
        <v>0</v>
      </c>
      <c r="AP62" s="4">
        <v>0</v>
      </c>
      <c r="AQ62" s="4">
        <v>0</v>
      </c>
      <c r="AR62" s="4">
        <v>1</v>
      </c>
      <c r="AS62" s="4" t="s">
        <v>20</v>
      </c>
      <c r="AT62" s="4">
        <v>18000</v>
      </c>
      <c r="AU62" s="4">
        <v>3600</v>
      </c>
      <c r="AV62" s="4">
        <f>AT62/AU62</f>
        <v>5</v>
      </c>
      <c r="AW62" s="4" t="s">
        <v>20</v>
      </c>
      <c r="AX62" s="4" t="s">
        <v>20</v>
      </c>
      <c r="AY62" s="4">
        <v>1</v>
      </c>
      <c r="AZ62" s="4" t="s">
        <v>624</v>
      </c>
      <c r="BA62" s="4" t="s">
        <v>319</v>
      </c>
      <c r="BB62" s="4">
        <v>1</v>
      </c>
      <c r="BC62" s="4" t="s">
        <v>499</v>
      </c>
      <c r="BD62" s="4" t="s">
        <v>320</v>
      </c>
      <c r="BE62" s="4">
        <v>1</v>
      </c>
      <c r="BF62" s="4" t="s">
        <v>321</v>
      </c>
      <c r="BG62" s="4">
        <v>0</v>
      </c>
      <c r="BH62" s="4" t="s">
        <v>508</v>
      </c>
      <c r="BI62" s="4" t="s">
        <v>629</v>
      </c>
      <c r="BJ62" s="4" t="s">
        <v>322</v>
      </c>
    </row>
    <row r="63" spans="1:63">
      <c r="A63" s="4" t="s">
        <v>55</v>
      </c>
      <c r="B63" s="4" t="s">
        <v>20</v>
      </c>
      <c r="C63" s="4" t="s">
        <v>20</v>
      </c>
      <c r="D63" s="4" t="s">
        <v>605</v>
      </c>
      <c r="E63" s="4">
        <v>1</v>
      </c>
      <c r="F63" s="4" t="s">
        <v>311</v>
      </c>
      <c r="G63" s="4" t="s">
        <v>312</v>
      </c>
      <c r="H63" s="4" t="s">
        <v>622</v>
      </c>
      <c r="I63" s="4">
        <v>1960</v>
      </c>
      <c r="J63" s="4" t="s">
        <v>623</v>
      </c>
      <c r="K63" s="4" t="s">
        <v>610</v>
      </c>
      <c r="L63" s="4" t="s">
        <v>465</v>
      </c>
      <c r="M63" s="4">
        <v>0</v>
      </c>
      <c r="N63" s="4">
        <v>0</v>
      </c>
      <c r="O63" s="4">
        <v>0</v>
      </c>
      <c r="P63" s="4">
        <v>0</v>
      </c>
      <c r="Q63" s="4">
        <v>0</v>
      </c>
      <c r="R63" s="4">
        <v>0</v>
      </c>
      <c r="S63" s="4">
        <v>0</v>
      </c>
      <c r="T63" s="4">
        <v>0</v>
      </c>
      <c r="U63" s="4">
        <v>1</v>
      </c>
      <c r="V63" s="4">
        <v>0</v>
      </c>
      <c r="W63" s="4">
        <v>0</v>
      </c>
      <c r="X63" s="4">
        <v>1</v>
      </c>
      <c r="Y63" s="4">
        <v>0</v>
      </c>
      <c r="Z63" s="4">
        <v>0</v>
      </c>
      <c r="AA63" s="4">
        <v>0</v>
      </c>
      <c r="AB63" s="4">
        <v>0</v>
      </c>
      <c r="AC63" s="4">
        <v>0</v>
      </c>
      <c r="AD63" s="4">
        <v>0</v>
      </c>
      <c r="AE63" s="4">
        <v>0</v>
      </c>
      <c r="AF63" s="4">
        <v>0</v>
      </c>
      <c r="AG63" s="4">
        <v>0</v>
      </c>
      <c r="AH63" s="4">
        <v>0</v>
      </c>
      <c r="AI63" s="4">
        <v>0</v>
      </c>
      <c r="AJ63" s="4">
        <v>0</v>
      </c>
      <c r="AK63" s="4">
        <v>0</v>
      </c>
      <c r="AL63" s="4">
        <v>0</v>
      </c>
      <c r="AM63" s="4">
        <v>0</v>
      </c>
      <c r="AN63" s="4">
        <v>0</v>
      </c>
      <c r="AO63" s="4">
        <v>0</v>
      </c>
      <c r="AP63" s="4">
        <v>0</v>
      </c>
      <c r="AQ63" s="4">
        <v>0</v>
      </c>
      <c r="AR63" s="4">
        <v>1</v>
      </c>
      <c r="AS63" s="4" t="s">
        <v>20</v>
      </c>
      <c r="AT63" s="4">
        <v>65607</v>
      </c>
      <c r="AU63" s="4">
        <v>12000</v>
      </c>
      <c r="AV63" s="4">
        <f>AT63/AU63</f>
        <v>5.4672499999999999</v>
      </c>
      <c r="AW63" s="4">
        <v>440</v>
      </c>
      <c r="AX63" s="4">
        <v>2005</v>
      </c>
      <c r="AY63" s="4">
        <v>0</v>
      </c>
      <c r="AZ63" s="4" t="s">
        <v>508</v>
      </c>
      <c r="BA63" s="4" t="s">
        <v>508</v>
      </c>
      <c r="BB63" s="4">
        <v>1</v>
      </c>
      <c r="BC63" s="4" t="s">
        <v>624</v>
      </c>
      <c r="BD63" s="4" t="s">
        <v>313</v>
      </c>
      <c r="BE63" s="4">
        <v>1</v>
      </c>
      <c r="BF63" s="4" t="s">
        <v>314</v>
      </c>
      <c r="BG63" s="4">
        <v>1</v>
      </c>
      <c r="BH63" s="4" t="s">
        <v>315</v>
      </c>
      <c r="BI63" s="4" t="s">
        <v>629</v>
      </c>
      <c r="BJ63" s="4" t="s">
        <v>316</v>
      </c>
      <c r="BK63" s="4" t="s">
        <v>317</v>
      </c>
    </row>
    <row r="64" spans="1:63">
      <c r="A64" s="4" t="s">
        <v>109</v>
      </c>
      <c r="B64" s="4" t="s">
        <v>20</v>
      </c>
      <c r="C64" s="4" t="s">
        <v>20</v>
      </c>
      <c r="D64" s="4" t="s">
        <v>605</v>
      </c>
      <c r="E64" s="4">
        <v>0</v>
      </c>
      <c r="F64" s="4" t="s">
        <v>20</v>
      </c>
      <c r="G64" s="4" t="s">
        <v>312</v>
      </c>
      <c r="H64" s="4" t="s">
        <v>622</v>
      </c>
      <c r="I64" s="4" t="s">
        <v>20</v>
      </c>
      <c r="J64" s="4" t="s">
        <v>20</v>
      </c>
      <c r="K64" s="4" t="s">
        <v>610</v>
      </c>
      <c r="L64" s="4" t="s">
        <v>323</v>
      </c>
      <c r="M64" s="4">
        <v>0</v>
      </c>
      <c r="N64" s="4">
        <v>0</v>
      </c>
      <c r="O64" s="4">
        <v>0</v>
      </c>
      <c r="P64" s="4">
        <v>0</v>
      </c>
      <c r="Q64" s="4">
        <v>0</v>
      </c>
      <c r="R64" s="4">
        <v>0</v>
      </c>
      <c r="S64" s="4">
        <v>0</v>
      </c>
      <c r="T64" s="4">
        <v>0</v>
      </c>
      <c r="U64" s="4">
        <v>1</v>
      </c>
      <c r="V64" s="4">
        <v>0</v>
      </c>
      <c r="W64" s="4">
        <v>0</v>
      </c>
      <c r="X64" s="4">
        <v>1</v>
      </c>
      <c r="Y64" s="4">
        <v>0</v>
      </c>
      <c r="Z64" s="4">
        <v>0</v>
      </c>
      <c r="AA64" s="4">
        <v>0</v>
      </c>
      <c r="AB64" s="4">
        <v>0</v>
      </c>
      <c r="AC64" s="4">
        <v>0</v>
      </c>
      <c r="AD64" s="4">
        <v>0</v>
      </c>
      <c r="AE64" s="4">
        <v>0</v>
      </c>
      <c r="AF64" s="4">
        <v>0</v>
      </c>
      <c r="AG64" s="4">
        <v>0</v>
      </c>
      <c r="AH64" s="4">
        <v>0</v>
      </c>
      <c r="AI64" s="4">
        <v>0</v>
      </c>
      <c r="AJ64" s="4">
        <v>0</v>
      </c>
      <c r="AK64" s="4">
        <v>0</v>
      </c>
      <c r="AL64" s="4">
        <v>0</v>
      </c>
      <c r="AM64" s="4">
        <v>0</v>
      </c>
      <c r="AN64" s="4">
        <v>0</v>
      </c>
      <c r="AO64" s="4">
        <v>0</v>
      </c>
      <c r="AP64" s="4">
        <v>0</v>
      </c>
      <c r="AQ64" s="4">
        <v>0</v>
      </c>
      <c r="AR64" s="4">
        <v>1</v>
      </c>
      <c r="AS64" s="4" t="s">
        <v>20</v>
      </c>
      <c r="AT64" s="4" t="s">
        <v>20</v>
      </c>
      <c r="AU64" s="4" t="s">
        <v>20</v>
      </c>
      <c r="AV64" s="4" t="s">
        <v>20</v>
      </c>
      <c r="AW64" s="4" t="s">
        <v>20</v>
      </c>
      <c r="AX64" s="4" t="s">
        <v>20</v>
      </c>
      <c r="AY64" s="4">
        <v>0</v>
      </c>
      <c r="AZ64" s="4" t="s">
        <v>508</v>
      </c>
      <c r="BA64" s="4" t="s">
        <v>508</v>
      </c>
      <c r="BB64" s="4">
        <v>0</v>
      </c>
      <c r="BC64" s="4" t="s">
        <v>508</v>
      </c>
      <c r="BD64" s="4" t="s">
        <v>508</v>
      </c>
      <c r="BE64" s="4">
        <v>0</v>
      </c>
      <c r="BF64" s="4" t="s">
        <v>508</v>
      </c>
      <c r="BG64" s="4">
        <v>0</v>
      </c>
      <c r="BH64" s="4" t="s">
        <v>508</v>
      </c>
      <c r="BI64" s="4" t="s">
        <v>629</v>
      </c>
      <c r="BJ64" s="4" t="s">
        <v>324</v>
      </c>
    </row>
    <row r="65" spans="1:63">
      <c r="A65" s="4" t="s">
        <v>35</v>
      </c>
      <c r="B65" s="4" t="s">
        <v>516</v>
      </c>
      <c r="C65" s="4" t="s">
        <v>516</v>
      </c>
      <c r="D65" s="4" t="s">
        <v>325</v>
      </c>
      <c r="E65" s="4">
        <v>0</v>
      </c>
      <c r="F65" s="4" t="s">
        <v>326</v>
      </c>
      <c r="G65" s="4" t="s">
        <v>327</v>
      </c>
      <c r="H65" s="4" t="s">
        <v>520</v>
      </c>
      <c r="I65" s="4">
        <v>1990</v>
      </c>
      <c r="J65" s="4" t="s">
        <v>655</v>
      </c>
      <c r="K65" s="4" t="s">
        <v>610</v>
      </c>
      <c r="L65" s="4" t="s">
        <v>328</v>
      </c>
      <c r="M65" s="4">
        <v>1</v>
      </c>
      <c r="N65" s="4">
        <v>0</v>
      </c>
      <c r="O65" s="4">
        <v>0</v>
      </c>
      <c r="P65" s="4">
        <v>1</v>
      </c>
      <c r="Q65" s="4">
        <v>0</v>
      </c>
      <c r="R65" s="4">
        <v>0</v>
      </c>
      <c r="S65" s="4">
        <v>0</v>
      </c>
      <c r="T65" s="4">
        <v>0</v>
      </c>
      <c r="U65" s="4">
        <v>1</v>
      </c>
      <c r="V65" s="4">
        <v>0</v>
      </c>
      <c r="W65" s="4">
        <v>0</v>
      </c>
      <c r="X65" s="4">
        <v>0</v>
      </c>
      <c r="Y65" s="4">
        <v>1</v>
      </c>
      <c r="Z65" s="4">
        <v>0</v>
      </c>
      <c r="AA65" s="4">
        <v>0</v>
      </c>
      <c r="AB65" s="4">
        <v>0</v>
      </c>
      <c r="AC65" s="4">
        <v>0</v>
      </c>
      <c r="AD65" s="4">
        <v>0</v>
      </c>
      <c r="AE65" s="4">
        <v>0</v>
      </c>
      <c r="AF65" s="4">
        <v>0</v>
      </c>
      <c r="AG65" s="4">
        <v>0</v>
      </c>
      <c r="AH65" s="4">
        <v>0</v>
      </c>
      <c r="AI65" s="4">
        <v>0</v>
      </c>
      <c r="AJ65" s="4">
        <v>0</v>
      </c>
      <c r="AK65" s="4">
        <v>0</v>
      </c>
      <c r="AL65" s="4">
        <v>0</v>
      </c>
      <c r="AM65" s="4">
        <v>0</v>
      </c>
      <c r="AN65" s="4">
        <v>0</v>
      </c>
      <c r="AO65" s="4">
        <v>0</v>
      </c>
      <c r="AP65" s="4">
        <v>0</v>
      </c>
      <c r="AQ65" s="4">
        <v>0</v>
      </c>
      <c r="AR65" s="4">
        <v>1</v>
      </c>
      <c r="AS65" s="4">
        <v>15.4</v>
      </c>
      <c r="AT65" s="4">
        <v>14000</v>
      </c>
      <c r="AU65" s="4">
        <v>50000</v>
      </c>
      <c r="AV65" s="4">
        <f>AT65/AU65</f>
        <v>0.28000000000000003</v>
      </c>
      <c r="AW65" s="4" t="s">
        <v>20</v>
      </c>
      <c r="AX65" s="4" t="s">
        <v>20</v>
      </c>
      <c r="AY65" s="4">
        <v>1</v>
      </c>
      <c r="AZ65" s="4" t="s">
        <v>640</v>
      </c>
      <c r="BA65" s="4" t="s">
        <v>329</v>
      </c>
      <c r="BB65" s="4">
        <v>1</v>
      </c>
      <c r="BC65" s="4" t="s">
        <v>640</v>
      </c>
      <c r="BD65" s="4" t="s">
        <v>329</v>
      </c>
      <c r="BE65" s="4">
        <v>1</v>
      </c>
      <c r="BF65" s="4" t="s">
        <v>330</v>
      </c>
      <c r="BG65" s="4">
        <v>0</v>
      </c>
      <c r="BH65" s="4" t="s">
        <v>508</v>
      </c>
      <c r="BI65" s="4" t="s">
        <v>612</v>
      </c>
      <c r="BK65" s="4" t="s">
        <v>331</v>
      </c>
    </row>
    <row r="66" spans="1:63">
      <c r="A66" s="4" t="s">
        <v>97</v>
      </c>
      <c r="B66" s="4" t="s">
        <v>332</v>
      </c>
      <c r="C66" s="4" t="s">
        <v>113</v>
      </c>
      <c r="D66" s="4" t="s">
        <v>605</v>
      </c>
      <c r="E66" s="4">
        <v>0</v>
      </c>
      <c r="F66" s="4" t="s">
        <v>20</v>
      </c>
      <c r="G66" s="4" t="s">
        <v>333</v>
      </c>
      <c r="H66" s="4" t="s">
        <v>622</v>
      </c>
      <c r="I66" s="4">
        <v>2002</v>
      </c>
      <c r="J66" s="4" t="s">
        <v>609</v>
      </c>
      <c r="K66" s="4" t="s">
        <v>610</v>
      </c>
      <c r="L66" s="4" t="s">
        <v>563</v>
      </c>
      <c r="M66" s="4">
        <v>1</v>
      </c>
      <c r="N66" s="4">
        <v>0</v>
      </c>
      <c r="O66" s="4">
        <v>1</v>
      </c>
      <c r="P66" s="4">
        <v>0</v>
      </c>
      <c r="Q66" s="4">
        <v>0</v>
      </c>
      <c r="R66" s="4">
        <v>0</v>
      </c>
      <c r="S66" s="4">
        <v>0</v>
      </c>
      <c r="T66" s="4">
        <v>0</v>
      </c>
      <c r="U66" s="4">
        <v>0</v>
      </c>
      <c r="V66" s="4">
        <v>0</v>
      </c>
      <c r="W66" s="4">
        <v>0</v>
      </c>
      <c r="X66" s="4">
        <v>0</v>
      </c>
      <c r="Y66" s="4">
        <v>0</v>
      </c>
      <c r="Z66" s="4">
        <v>0</v>
      </c>
      <c r="AA66" s="4">
        <v>0</v>
      </c>
      <c r="AB66" s="4">
        <v>0</v>
      </c>
      <c r="AC66" s="4">
        <v>0</v>
      </c>
      <c r="AD66" s="4">
        <v>0</v>
      </c>
      <c r="AE66" s="4">
        <v>0</v>
      </c>
      <c r="AF66" s="4">
        <v>0</v>
      </c>
      <c r="AG66" s="4">
        <v>0</v>
      </c>
      <c r="AH66" s="4">
        <v>0</v>
      </c>
      <c r="AI66" s="4">
        <v>0</v>
      </c>
      <c r="AJ66" s="4">
        <v>0</v>
      </c>
      <c r="AK66" s="4">
        <v>0</v>
      </c>
      <c r="AL66" s="4">
        <v>0</v>
      </c>
      <c r="AM66" s="4">
        <v>0</v>
      </c>
      <c r="AN66" s="4">
        <v>0</v>
      </c>
      <c r="AO66" s="4">
        <v>0</v>
      </c>
      <c r="AP66" s="4">
        <v>0</v>
      </c>
      <c r="AQ66" s="4">
        <v>0</v>
      </c>
      <c r="AR66" s="4">
        <v>1</v>
      </c>
      <c r="AS66" s="4" t="s">
        <v>20</v>
      </c>
      <c r="AT66" s="4" t="s">
        <v>20</v>
      </c>
      <c r="AU66" s="4">
        <v>30000</v>
      </c>
      <c r="AV66" s="4" t="s">
        <v>20</v>
      </c>
      <c r="AW66" s="4" t="s">
        <v>20</v>
      </c>
      <c r="AX66" s="4" t="s">
        <v>20</v>
      </c>
      <c r="AY66" s="4">
        <v>0</v>
      </c>
      <c r="AZ66" s="4" t="s">
        <v>508</v>
      </c>
      <c r="BA66" s="4" t="s">
        <v>508</v>
      </c>
      <c r="BB66" s="4">
        <v>1</v>
      </c>
      <c r="BC66" s="4" t="s">
        <v>640</v>
      </c>
      <c r="BD66" s="4" t="s">
        <v>334</v>
      </c>
      <c r="BE66" s="4">
        <v>1</v>
      </c>
      <c r="BF66" s="4" t="s">
        <v>235</v>
      </c>
      <c r="BG66" s="4">
        <v>0</v>
      </c>
      <c r="BH66" s="4" t="s">
        <v>508</v>
      </c>
      <c r="BI66" s="4" t="s">
        <v>629</v>
      </c>
      <c r="BJ66" s="4" t="s">
        <v>226</v>
      </c>
    </row>
    <row r="67" spans="1:63">
      <c r="A67" s="4" t="s">
        <v>58</v>
      </c>
      <c r="B67" s="4" t="s">
        <v>20</v>
      </c>
      <c r="C67" s="4" t="s">
        <v>20</v>
      </c>
      <c r="D67" s="4" t="s">
        <v>605</v>
      </c>
      <c r="E67" s="4">
        <v>0</v>
      </c>
      <c r="F67" s="4" t="s">
        <v>20</v>
      </c>
      <c r="G67" s="4" t="s">
        <v>333</v>
      </c>
      <c r="H67" s="4" t="s">
        <v>622</v>
      </c>
      <c r="I67" s="4">
        <v>2002</v>
      </c>
      <c r="J67" s="4" t="s">
        <v>609</v>
      </c>
      <c r="K67" s="4" t="s">
        <v>610</v>
      </c>
      <c r="L67" s="4" t="s">
        <v>563</v>
      </c>
      <c r="M67" s="4">
        <v>1</v>
      </c>
      <c r="N67" s="4">
        <v>0</v>
      </c>
      <c r="O67" s="4">
        <v>1</v>
      </c>
      <c r="P67" s="4">
        <v>0</v>
      </c>
      <c r="Q67" s="4">
        <v>0</v>
      </c>
      <c r="R67" s="4">
        <v>0</v>
      </c>
      <c r="S67" s="4">
        <v>0</v>
      </c>
      <c r="T67" s="4">
        <v>0</v>
      </c>
      <c r="U67" s="4">
        <v>0</v>
      </c>
      <c r="V67" s="4">
        <v>0</v>
      </c>
      <c r="W67" s="4">
        <v>0</v>
      </c>
      <c r="X67" s="4">
        <v>0</v>
      </c>
      <c r="Y67" s="4">
        <v>0</v>
      </c>
      <c r="Z67" s="4">
        <v>0</v>
      </c>
      <c r="AA67" s="4">
        <v>0</v>
      </c>
      <c r="AB67" s="4">
        <v>0</v>
      </c>
      <c r="AC67" s="4">
        <v>0</v>
      </c>
      <c r="AD67" s="4">
        <v>0</v>
      </c>
      <c r="AE67" s="4">
        <v>0</v>
      </c>
      <c r="AF67" s="4">
        <v>0</v>
      </c>
      <c r="AG67" s="4">
        <v>0</v>
      </c>
      <c r="AH67" s="4">
        <v>0</v>
      </c>
      <c r="AI67" s="4">
        <v>0</v>
      </c>
      <c r="AJ67" s="4">
        <v>0</v>
      </c>
      <c r="AK67" s="4">
        <v>0</v>
      </c>
      <c r="AL67" s="4">
        <v>0</v>
      </c>
      <c r="AM67" s="4">
        <v>0</v>
      </c>
      <c r="AN67" s="4">
        <v>0</v>
      </c>
      <c r="AO67" s="4">
        <v>0</v>
      </c>
      <c r="AP67" s="4">
        <v>0</v>
      </c>
      <c r="AQ67" s="4">
        <v>0</v>
      </c>
      <c r="AR67" s="4">
        <v>1</v>
      </c>
      <c r="AS67" s="4" t="s">
        <v>20</v>
      </c>
      <c r="AT67" s="4" t="s">
        <v>20</v>
      </c>
      <c r="AU67" s="4" t="s">
        <v>20</v>
      </c>
      <c r="AV67" s="4" t="s">
        <v>20</v>
      </c>
      <c r="AW67" s="4" t="s">
        <v>20</v>
      </c>
      <c r="AX67" s="4" t="s">
        <v>20</v>
      </c>
      <c r="AY67" s="4">
        <v>0</v>
      </c>
      <c r="AZ67" s="4" t="s">
        <v>508</v>
      </c>
      <c r="BA67" s="4" t="s">
        <v>508</v>
      </c>
      <c r="BB67" s="4">
        <v>0</v>
      </c>
      <c r="BC67" s="4" t="s">
        <v>508</v>
      </c>
      <c r="BD67" s="4" t="s">
        <v>508</v>
      </c>
      <c r="BE67" s="4">
        <v>0</v>
      </c>
      <c r="BF67" s="4" t="s">
        <v>508</v>
      </c>
      <c r="BG67" s="4">
        <v>0</v>
      </c>
      <c r="BH67" s="4" t="s">
        <v>508</v>
      </c>
      <c r="BI67" s="4" t="s">
        <v>629</v>
      </c>
      <c r="BJ67" s="4" t="s">
        <v>226</v>
      </c>
    </row>
    <row r="68" spans="1:63">
      <c r="A68" s="4" t="s">
        <v>57</v>
      </c>
      <c r="B68" s="4" t="s">
        <v>516</v>
      </c>
      <c r="C68" s="4" t="s">
        <v>516</v>
      </c>
      <c r="D68" s="4" t="s">
        <v>227</v>
      </c>
      <c r="E68" s="4">
        <v>0</v>
      </c>
      <c r="F68" s="4" t="s">
        <v>20</v>
      </c>
      <c r="G68" s="4" t="s">
        <v>228</v>
      </c>
      <c r="H68" s="4" t="s">
        <v>608</v>
      </c>
      <c r="I68" s="4">
        <v>1992</v>
      </c>
      <c r="J68" s="4" t="s">
        <v>655</v>
      </c>
      <c r="K68" s="4" t="s">
        <v>610</v>
      </c>
      <c r="L68" s="4" t="s">
        <v>229</v>
      </c>
      <c r="M68" s="4">
        <v>1</v>
      </c>
      <c r="N68" s="4">
        <v>0</v>
      </c>
      <c r="O68" s="4">
        <v>0</v>
      </c>
      <c r="P68" s="4">
        <v>0</v>
      </c>
      <c r="Q68" s="4">
        <v>0</v>
      </c>
      <c r="R68" s="4">
        <v>0</v>
      </c>
      <c r="S68" s="4">
        <v>0</v>
      </c>
      <c r="T68" s="4">
        <v>1</v>
      </c>
      <c r="U68" s="4">
        <v>0</v>
      </c>
      <c r="V68" s="4">
        <v>0</v>
      </c>
      <c r="W68" s="4">
        <v>0</v>
      </c>
      <c r="X68" s="4">
        <v>0</v>
      </c>
      <c r="Y68" s="4">
        <v>0</v>
      </c>
      <c r="Z68" s="4">
        <v>0</v>
      </c>
      <c r="AA68" s="4">
        <v>0</v>
      </c>
      <c r="AB68" s="4">
        <v>0</v>
      </c>
      <c r="AC68" s="4">
        <v>0</v>
      </c>
      <c r="AD68" s="4">
        <v>0</v>
      </c>
      <c r="AE68" s="4">
        <v>0</v>
      </c>
      <c r="AF68" s="4">
        <v>0</v>
      </c>
      <c r="AG68" s="4">
        <v>0</v>
      </c>
      <c r="AH68" s="4">
        <v>0</v>
      </c>
      <c r="AI68" s="4">
        <v>0</v>
      </c>
      <c r="AJ68" s="4">
        <v>0</v>
      </c>
      <c r="AK68" s="4">
        <v>0</v>
      </c>
      <c r="AL68" s="4">
        <v>0</v>
      </c>
      <c r="AM68" s="4">
        <v>0</v>
      </c>
      <c r="AN68" s="4">
        <v>0</v>
      </c>
      <c r="AO68" s="4">
        <v>0</v>
      </c>
      <c r="AP68" s="4">
        <v>0</v>
      </c>
      <c r="AQ68" s="4">
        <v>0</v>
      </c>
      <c r="AR68" s="4">
        <v>0</v>
      </c>
      <c r="AS68" s="4">
        <v>27</v>
      </c>
      <c r="AT68" s="4" t="s">
        <v>20</v>
      </c>
      <c r="AU68" s="4" t="s">
        <v>20</v>
      </c>
      <c r="AV68" s="4" t="s">
        <v>20</v>
      </c>
      <c r="AW68" s="4" t="s">
        <v>20</v>
      </c>
      <c r="AX68" s="4" t="s">
        <v>20</v>
      </c>
      <c r="AY68" s="4">
        <v>0</v>
      </c>
      <c r="AZ68" s="4" t="s">
        <v>508</v>
      </c>
      <c r="BA68" s="4" t="s">
        <v>508</v>
      </c>
      <c r="BB68" s="4">
        <v>0</v>
      </c>
      <c r="BC68" s="4" t="s">
        <v>508</v>
      </c>
      <c r="BD68" s="4" t="s">
        <v>508</v>
      </c>
      <c r="BE68" s="4">
        <v>0</v>
      </c>
      <c r="BF68" s="4" t="s">
        <v>508</v>
      </c>
      <c r="BG68" s="4">
        <v>0</v>
      </c>
      <c r="BH68" s="4" t="s">
        <v>508</v>
      </c>
      <c r="BI68" s="4" t="s">
        <v>612</v>
      </c>
    </row>
    <row r="69" spans="1:63">
      <c r="A69" s="4" t="s">
        <v>65</v>
      </c>
      <c r="B69" s="4" t="s">
        <v>516</v>
      </c>
      <c r="C69" s="4" t="s">
        <v>516</v>
      </c>
      <c r="D69" s="4" t="s">
        <v>230</v>
      </c>
      <c r="E69" s="4">
        <v>0</v>
      </c>
      <c r="F69" s="4" t="s">
        <v>20</v>
      </c>
      <c r="G69" s="4" t="s">
        <v>231</v>
      </c>
      <c r="H69" s="4" t="s">
        <v>608</v>
      </c>
      <c r="I69" s="4">
        <v>1990</v>
      </c>
      <c r="J69" s="4" t="s">
        <v>655</v>
      </c>
      <c r="K69" s="4" t="s">
        <v>610</v>
      </c>
      <c r="L69" s="4" t="s">
        <v>232</v>
      </c>
      <c r="M69" s="4">
        <v>0</v>
      </c>
      <c r="N69" s="4">
        <v>0</v>
      </c>
      <c r="O69" s="4">
        <v>0</v>
      </c>
      <c r="P69" s="4">
        <v>0</v>
      </c>
      <c r="Q69" s="4">
        <v>0</v>
      </c>
      <c r="R69" s="4">
        <v>0</v>
      </c>
      <c r="S69" s="4">
        <v>0</v>
      </c>
      <c r="T69" s="4">
        <v>0</v>
      </c>
      <c r="U69" s="4">
        <v>1</v>
      </c>
      <c r="V69" s="4">
        <v>0</v>
      </c>
      <c r="W69" s="4">
        <v>0</v>
      </c>
      <c r="X69" s="4">
        <v>0</v>
      </c>
      <c r="Y69" s="4">
        <v>0</v>
      </c>
      <c r="Z69" s="4">
        <v>0</v>
      </c>
      <c r="AA69" s="4">
        <v>0</v>
      </c>
      <c r="AB69" s="4">
        <v>1</v>
      </c>
      <c r="AC69" s="4">
        <v>0</v>
      </c>
      <c r="AD69" s="4">
        <v>0</v>
      </c>
      <c r="AE69" s="4">
        <v>0</v>
      </c>
      <c r="AF69" s="4">
        <v>0</v>
      </c>
      <c r="AG69" s="4">
        <v>0</v>
      </c>
      <c r="AH69" s="4">
        <v>0</v>
      </c>
      <c r="AI69" s="4">
        <v>0</v>
      </c>
      <c r="AJ69" s="4">
        <v>0</v>
      </c>
      <c r="AK69" s="4">
        <v>0</v>
      </c>
      <c r="AL69" s="4">
        <v>0</v>
      </c>
      <c r="AM69" s="4">
        <v>0</v>
      </c>
      <c r="AN69" s="4">
        <v>0</v>
      </c>
      <c r="AO69" s="4">
        <v>0</v>
      </c>
      <c r="AP69" s="4">
        <v>0</v>
      </c>
      <c r="AQ69" s="4">
        <v>0</v>
      </c>
      <c r="AR69" s="4">
        <v>1</v>
      </c>
      <c r="AS69" s="4">
        <v>121.8</v>
      </c>
      <c r="AT69" s="4">
        <v>1150000</v>
      </c>
      <c r="AU69" s="4" t="s">
        <v>20</v>
      </c>
      <c r="AV69" s="4" t="s">
        <v>20</v>
      </c>
      <c r="AW69" s="4" t="s">
        <v>801</v>
      </c>
      <c r="AX69" s="4">
        <v>2004</v>
      </c>
      <c r="AY69" s="4">
        <v>1</v>
      </c>
      <c r="AZ69" s="4" t="s">
        <v>624</v>
      </c>
      <c r="BA69" s="4" t="s">
        <v>233</v>
      </c>
      <c r="BB69" s="4">
        <v>1</v>
      </c>
      <c r="BC69" s="4" t="s">
        <v>624</v>
      </c>
      <c r="BD69" s="4" t="s">
        <v>234</v>
      </c>
      <c r="BE69" s="4">
        <v>0</v>
      </c>
      <c r="BF69" s="4" t="s">
        <v>508</v>
      </c>
      <c r="BG69" s="4">
        <v>1</v>
      </c>
      <c r="BH69" s="4" t="s">
        <v>225</v>
      </c>
      <c r="BI69" s="4" t="s">
        <v>612</v>
      </c>
    </row>
    <row r="70" spans="1:63">
      <c r="A70" s="4" t="s">
        <v>102</v>
      </c>
      <c r="B70" s="4" t="s">
        <v>516</v>
      </c>
      <c r="C70" s="4" t="s">
        <v>516</v>
      </c>
      <c r="D70" s="4" t="s">
        <v>216</v>
      </c>
      <c r="E70" s="4">
        <v>0</v>
      </c>
      <c r="F70" s="4" t="s">
        <v>20</v>
      </c>
      <c r="G70" s="4" t="s">
        <v>217</v>
      </c>
      <c r="H70" s="4" t="s">
        <v>608</v>
      </c>
      <c r="I70" s="4">
        <v>2012</v>
      </c>
      <c r="J70" s="4" t="s">
        <v>615</v>
      </c>
      <c r="K70" s="4" t="s">
        <v>610</v>
      </c>
      <c r="L70" s="4" t="s">
        <v>218</v>
      </c>
      <c r="M70" s="4">
        <v>0</v>
      </c>
      <c r="N70" s="4">
        <v>0</v>
      </c>
      <c r="O70" s="4">
        <v>0</v>
      </c>
      <c r="P70" s="4">
        <v>0</v>
      </c>
      <c r="Q70" s="4">
        <v>0</v>
      </c>
      <c r="R70" s="4">
        <v>0</v>
      </c>
      <c r="S70" s="4">
        <v>0</v>
      </c>
      <c r="T70" s="4">
        <v>0</v>
      </c>
      <c r="U70" s="4">
        <v>0</v>
      </c>
      <c r="V70" s="4">
        <v>0</v>
      </c>
      <c r="W70" s="4">
        <v>0</v>
      </c>
      <c r="X70" s="4">
        <v>0</v>
      </c>
      <c r="Y70" s="4">
        <v>0</v>
      </c>
      <c r="Z70" s="4">
        <v>0</v>
      </c>
      <c r="AA70" s="4">
        <v>0</v>
      </c>
      <c r="AB70" s="4">
        <v>0</v>
      </c>
      <c r="AC70" s="4">
        <v>1</v>
      </c>
      <c r="AD70" s="4">
        <v>1</v>
      </c>
      <c r="AE70" s="4">
        <v>0</v>
      </c>
      <c r="AF70" s="4">
        <v>0</v>
      </c>
      <c r="AG70" s="4">
        <v>0</v>
      </c>
      <c r="AH70" s="4">
        <v>0</v>
      </c>
      <c r="AI70" s="4">
        <v>0</v>
      </c>
      <c r="AJ70" s="4">
        <v>0</v>
      </c>
      <c r="AK70" s="4">
        <v>0</v>
      </c>
      <c r="AL70" s="4">
        <v>0</v>
      </c>
      <c r="AM70" s="4">
        <v>0</v>
      </c>
      <c r="AN70" s="4">
        <v>0</v>
      </c>
      <c r="AO70" s="4">
        <v>0</v>
      </c>
      <c r="AP70" s="4">
        <v>0</v>
      </c>
      <c r="AQ70" s="4">
        <v>0</v>
      </c>
      <c r="AR70" s="4">
        <v>1</v>
      </c>
      <c r="AS70" s="4">
        <v>8</v>
      </c>
      <c r="AT70" s="4" t="s">
        <v>20</v>
      </c>
      <c r="AU70" s="4" t="s">
        <v>20</v>
      </c>
      <c r="AV70" s="4" t="s">
        <v>20</v>
      </c>
      <c r="AW70" s="4" t="s">
        <v>20</v>
      </c>
      <c r="AX70" s="4" t="s">
        <v>20</v>
      </c>
      <c r="AY70" s="4">
        <v>0</v>
      </c>
      <c r="AZ70" s="4" t="s">
        <v>508</v>
      </c>
      <c r="BA70" s="4" t="s">
        <v>508</v>
      </c>
      <c r="BB70" s="4">
        <v>0</v>
      </c>
      <c r="BC70" s="4" t="s">
        <v>508</v>
      </c>
      <c r="BD70" s="4" t="s">
        <v>508</v>
      </c>
      <c r="BE70" s="4">
        <v>0</v>
      </c>
      <c r="BF70" s="4" t="s">
        <v>508</v>
      </c>
      <c r="BG70" s="4">
        <v>0</v>
      </c>
      <c r="BH70" s="4" t="s">
        <v>508</v>
      </c>
      <c r="BI70" s="4" t="s">
        <v>612</v>
      </c>
    </row>
    <row r="71" spans="1:63">
      <c r="A71" s="4" t="s">
        <v>36</v>
      </c>
      <c r="B71" s="4" t="s">
        <v>516</v>
      </c>
      <c r="C71" s="4" t="s">
        <v>516</v>
      </c>
      <c r="D71" s="4" t="s">
        <v>219</v>
      </c>
      <c r="E71" s="4">
        <v>1</v>
      </c>
      <c r="F71" s="4" t="s">
        <v>220</v>
      </c>
      <c r="G71" s="4" t="s">
        <v>221</v>
      </c>
      <c r="H71" s="4" t="s">
        <v>622</v>
      </c>
      <c r="I71" s="4">
        <v>1991</v>
      </c>
      <c r="J71" s="4" t="s">
        <v>655</v>
      </c>
      <c r="K71" s="4" t="s">
        <v>506</v>
      </c>
      <c r="L71" s="4" t="s">
        <v>222</v>
      </c>
      <c r="M71" s="4">
        <v>1</v>
      </c>
      <c r="N71" s="4">
        <v>1</v>
      </c>
      <c r="O71" s="4">
        <v>0</v>
      </c>
      <c r="P71" s="4">
        <v>0</v>
      </c>
      <c r="Q71" s="4">
        <v>0</v>
      </c>
      <c r="R71" s="4">
        <v>0</v>
      </c>
      <c r="S71" s="4">
        <v>0</v>
      </c>
      <c r="T71" s="4">
        <v>0</v>
      </c>
      <c r="U71" s="4">
        <v>1</v>
      </c>
      <c r="V71" s="4">
        <v>0</v>
      </c>
      <c r="W71" s="4">
        <v>0</v>
      </c>
      <c r="X71" s="4">
        <v>1</v>
      </c>
      <c r="Y71" s="4">
        <v>0</v>
      </c>
      <c r="Z71" s="4">
        <v>0</v>
      </c>
      <c r="AA71" s="4">
        <v>0</v>
      </c>
      <c r="AB71" s="4">
        <v>0</v>
      </c>
      <c r="AC71" s="4">
        <v>0</v>
      </c>
      <c r="AD71" s="4">
        <v>0</v>
      </c>
      <c r="AE71" s="4">
        <v>0</v>
      </c>
      <c r="AF71" s="4">
        <v>0</v>
      </c>
      <c r="AG71" s="4">
        <v>0</v>
      </c>
      <c r="AH71" s="4">
        <v>0</v>
      </c>
      <c r="AI71" s="4">
        <v>0</v>
      </c>
      <c r="AJ71" s="4">
        <v>0</v>
      </c>
      <c r="AK71" s="4">
        <v>0</v>
      </c>
      <c r="AL71" s="4">
        <v>1</v>
      </c>
      <c r="AM71" s="4">
        <v>0</v>
      </c>
      <c r="AN71" s="4">
        <v>1</v>
      </c>
      <c r="AO71" s="4">
        <v>0</v>
      </c>
      <c r="AP71" s="4">
        <v>0</v>
      </c>
      <c r="AQ71" s="4">
        <v>0</v>
      </c>
      <c r="AR71" s="4">
        <v>2</v>
      </c>
      <c r="AS71" s="4">
        <v>9.8000000000000007</v>
      </c>
      <c r="AT71" s="4">
        <v>26563</v>
      </c>
      <c r="AU71" s="4">
        <v>8526</v>
      </c>
      <c r="AV71" s="4">
        <f>AT71/AU71</f>
        <v>3.1155289702087732</v>
      </c>
      <c r="AW71" s="4" t="s">
        <v>20</v>
      </c>
      <c r="AX71" s="4" t="s">
        <v>20</v>
      </c>
      <c r="AY71" s="4">
        <v>1</v>
      </c>
      <c r="AZ71" s="4" t="s">
        <v>640</v>
      </c>
      <c r="BA71" s="4" t="s">
        <v>223</v>
      </c>
      <c r="BB71" s="4">
        <v>1</v>
      </c>
      <c r="BC71" s="4" t="s">
        <v>624</v>
      </c>
      <c r="BD71" s="4" t="s">
        <v>224</v>
      </c>
      <c r="BE71" s="4">
        <v>0</v>
      </c>
      <c r="BF71" s="4" t="s">
        <v>508</v>
      </c>
      <c r="BG71" s="4">
        <v>1</v>
      </c>
      <c r="BH71" s="4" t="s">
        <v>215</v>
      </c>
      <c r="BI71" s="4" t="s">
        <v>612</v>
      </c>
    </row>
    <row r="72" spans="1:63">
      <c r="A72" s="4" t="s">
        <v>31</v>
      </c>
      <c r="B72" s="4" t="s">
        <v>516</v>
      </c>
      <c r="C72" s="4" t="s">
        <v>516</v>
      </c>
      <c r="D72" s="4" t="s">
        <v>186</v>
      </c>
      <c r="E72" s="4">
        <v>0</v>
      </c>
      <c r="F72" s="4" t="s">
        <v>187</v>
      </c>
      <c r="G72" s="4" t="s">
        <v>188</v>
      </c>
      <c r="H72" s="4" t="s">
        <v>520</v>
      </c>
      <c r="I72" s="4">
        <v>1995</v>
      </c>
      <c r="J72" s="4" t="s">
        <v>655</v>
      </c>
      <c r="K72" s="4" t="s">
        <v>610</v>
      </c>
      <c r="L72" s="4" t="s">
        <v>189</v>
      </c>
      <c r="M72" s="4">
        <v>1</v>
      </c>
      <c r="N72" s="4">
        <v>0</v>
      </c>
      <c r="O72" s="4">
        <v>0</v>
      </c>
      <c r="P72" s="4">
        <v>1</v>
      </c>
      <c r="Q72" s="4">
        <v>0</v>
      </c>
      <c r="R72" s="4">
        <v>0</v>
      </c>
      <c r="S72" s="4">
        <v>0</v>
      </c>
      <c r="T72" s="4">
        <v>0</v>
      </c>
      <c r="U72" s="4">
        <v>0</v>
      </c>
      <c r="V72" s="4">
        <v>0</v>
      </c>
      <c r="W72" s="4">
        <v>0</v>
      </c>
      <c r="X72" s="4">
        <v>0</v>
      </c>
      <c r="Y72" s="4">
        <v>0</v>
      </c>
      <c r="Z72" s="4">
        <v>0</v>
      </c>
      <c r="AA72" s="4">
        <v>0</v>
      </c>
      <c r="AB72" s="4">
        <v>0</v>
      </c>
      <c r="AC72" s="4">
        <v>0</v>
      </c>
      <c r="AD72" s="4">
        <v>0</v>
      </c>
      <c r="AE72" s="4">
        <v>0</v>
      </c>
      <c r="AF72" s="4">
        <v>0</v>
      </c>
      <c r="AG72" s="4">
        <v>0</v>
      </c>
      <c r="AH72" s="4">
        <v>1</v>
      </c>
      <c r="AI72" s="4">
        <v>0</v>
      </c>
      <c r="AJ72" s="4">
        <v>1</v>
      </c>
      <c r="AK72" s="4">
        <v>0</v>
      </c>
      <c r="AL72" s="4">
        <v>1</v>
      </c>
      <c r="AM72" s="4">
        <v>1</v>
      </c>
      <c r="AN72" s="4">
        <v>0</v>
      </c>
      <c r="AO72" s="4">
        <v>0</v>
      </c>
      <c r="AP72" s="4">
        <v>0</v>
      </c>
      <c r="AQ72" s="4">
        <v>0</v>
      </c>
      <c r="AR72" s="4">
        <v>2</v>
      </c>
      <c r="AS72" s="4">
        <v>45</v>
      </c>
      <c r="AT72" s="4">
        <v>259752</v>
      </c>
      <c r="AU72" s="4" t="s">
        <v>20</v>
      </c>
      <c r="AV72" s="4" t="s">
        <v>20</v>
      </c>
      <c r="AW72" s="4" t="s">
        <v>20</v>
      </c>
      <c r="AX72" s="4" t="s">
        <v>20</v>
      </c>
      <c r="AY72" s="4">
        <v>1</v>
      </c>
      <c r="AZ72" s="4" t="s">
        <v>640</v>
      </c>
      <c r="BA72" s="4" t="s">
        <v>190</v>
      </c>
      <c r="BB72" s="4">
        <v>1</v>
      </c>
      <c r="BC72" s="4" t="s">
        <v>640</v>
      </c>
      <c r="BD72" s="4" t="s">
        <v>191</v>
      </c>
      <c r="BE72" s="4">
        <v>1</v>
      </c>
      <c r="BF72" s="4" t="s">
        <v>192</v>
      </c>
      <c r="BG72" s="4">
        <v>1</v>
      </c>
      <c r="BH72" s="4" t="s">
        <v>193</v>
      </c>
      <c r="BI72" s="4" t="s">
        <v>612</v>
      </c>
      <c r="BK72" s="4" t="s">
        <v>194</v>
      </c>
    </row>
    <row r="73" spans="1:63">
      <c r="A73" s="4" t="s">
        <v>62</v>
      </c>
      <c r="B73" s="4" t="s">
        <v>516</v>
      </c>
      <c r="C73" s="4" t="s">
        <v>516</v>
      </c>
      <c r="D73" s="4" t="s">
        <v>195</v>
      </c>
      <c r="E73" s="4">
        <v>0</v>
      </c>
      <c r="F73" s="4" t="s">
        <v>20</v>
      </c>
      <c r="G73" s="4" t="s">
        <v>196</v>
      </c>
      <c r="H73" s="4" t="s">
        <v>520</v>
      </c>
      <c r="I73" s="4">
        <v>2007</v>
      </c>
      <c r="J73" s="4" t="s">
        <v>609</v>
      </c>
      <c r="K73" s="4" t="s">
        <v>610</v>
      </c>
      <c r="L73" s="4" t="s">
        <v>197</v>
      </c>
      <c r="M73" s="4">
        <v>1</v>
      </c>
      <c r="N73" s="4">
        <v>1</v>
      </c>
      <c r="O73" s="4">
        <v>0</v>
      </c>
      <c r="P73" s="4">
        <v>0</v>
      </c>
      <c r="Q73" s="4">
        <v>0</v>
      </c>
      <c r="R73" s="4">
        <v>0</v>
      </c>
      <c r="S73" s="4">
        <v>0</v>
      </c>
      <c r="T73" s="4">
        <v>0</v>
      </c>
      <c r="U73" s="4">
        <v>0</v>
      </c>
      <c r="V73" s="4">
        <v>0</v>
      </c>
      <c r="W73" s="4">
        <v>0</v>
      </c>
      <c r="X73" s="4">
        <v>0</v>
      </c>
      <c r="Y73" s="4">
        <v>0</v>
      </c>
      <c r="Z73" s="4">
        <v>0</v>
      </c>
      <c r="AA73" s="4">
        <v>0</v>
      </c>
      <c r="AB73" s="4">
        <v>0</v>
      </c>
      <c r="AC73" s="4">
        <v>0</v>
      </c>
      <c r="AD73" s="4">
        <v>0</v>
      </c>
      <c r="AE73" s="4">
        <v>0</v>
      </c>
      <c r="AF73" s="4">
        <v>0</v>
      </c>
      <c r="AG73" s="4">
        <v>0</v>
      </c>
      <c r="AH73" s="4">
        <v>1</v>
      </c>
      <c r="AI73" s="4">
        <v>0</v>
      </c>
      <c r="AJ73" s="4">
        <v>1</v>
      </c>
      <c r="AK73" s="4">
        <v>0</v>
      </c>
      <c r="AL73" s="4">
        <v>0</v>
      </c>
      <c r="AM73" s="4">
        <v>0</v>
      </c>
      <c r="AN73" s="4">
        <v>0</v>
      </c>
      <c r="AO73" s="4">
        <v>0</v>
      </c>
      <c r="AP73" s="4">
        <v>0</v>
      </c>
      <c r="AQ73" s="4">
        <v>0</v>
      </c>
      <c r="AR73" s="4">
        <v>1</v>
      </c>
      <c r="AS73" s="4">
        <v>30</v>
      </c>
      <c r="AT73" s="4">
        <v>600000</v>
      </c>
      <c r="AU73" s="4">
        <v>450000</v>
      </c>
      <c r="AV73" s="4">
        <f>AT73/AU73</f>
        <v>1.3333333333333333</v>
      </c>
      <c r="AW73" s="4" t="s">
        <v>20</v>
      </c>
      <c r="AX73" s="4" t="s">
        <v>20</v>
      </c>
      <c r="AY73" s="4">
        <v>1</v>
      </c>
      <c r="AZ73" s="4" t="s">
        <v>624</v>
      </c>
      <c r="BA73" s="4" t="s">
        <v>198</v>
      </c>
      <c r="BB73" s="4">
        <v>1</v>
      </c>
      <c r="BC73" s="4" t="s">
        <v>624</v>
      </c>
      <c r="BD73" s="4" t="s">
        <v>199</v>
      </c>
      <c r="BE73" s="4">
        <v>1</v>
      </c>
      <c r="BF73" s="4" t="s">
        <v>200</v>
      </c>
      <c r="BG73" s="4">
        <v>0</v>
      </c>
      <c r="BH73" s="4" t="s">
        <v>508</v>
      </c>
      <c r="BI73" s="4" t="s">
        <v>612</v>
      </c>
      <c r="BK73" s="4" t="s">
        <v>201</v>
      </c>
    </row>
    <row r="74" spans="1:63">
      <c r="A74" s="4" t="s">
        <v>63</v>
      </c>
      <c r="B74" s="4" t="s">
        <v>516</v>
      </c>
      <c r="C74" s="4" t="s">
        <v>516</v>
      </c>
      <c r="D74" s="4" t="s">
        <v>202</v>
      </c>
      <c r="E74" s="4">
        <v>0</v>
      </c>
      <c r="F74" s="4" t="s">
        <v>20</v>
      </c>
      <c r="G74" s="4" t="s">
        <v>196</v>
      </c>
      <c r="H74" s="4" t="s">
        <v>520</v>
      </c>
      <c r="I74" s="4">
        <v>2011</v>
      </c>
      <c r="J74" s="4" t="s">
        <v>615</v>
      </c>
      <c r="K74" s="4" t="s">
        <v>610</v>
      </c>
      <c r="L74" s="4" t="s">
        <v>562</v>
      </c>
      <c r="M74" s="4">
        <v>1</v>
      </c>
      <c r="N74" s="4">
        <v>1</v>
      </c>
      <c r="O74" s="4">
        <v>0</v>
      </c>
      <c r="P74" s="4">
        <v>0</v>
      </c>
      <c r="Q74" s="4">
        <v>0</v>
      </c>
      <c r="R74" s="4">
        <v>0</v>
      </c>
      <c r="S74" s="4">
        <v>0</v>
      </c>
      <c r="T74" s="4">
        <v>0</v>
      </c>
      <c r="U74" s="4">
        <v>0</v>
      </c>
      <c r="V74" s="4">
        <v>0</v>
      </c>
      <c r="W74" s="4">
        <v>0</v>
      </c>
      <c r="X74" s="4">
        <v>0</v>
      </c>
      <c r="Y74" s="4">
        <v>0</v>
      </c>
      <c r="Z74" s="4">
        <v>0</v>
      </c>
      <c r="AA74" s="4">
        <v>0</v>
      </c>
      <c r="AB74" s="4">
        <v>0</v>
      </c>
      <c r="AC74" s="4">
        <v>0</v>
      </c>
      <c r="AD74" s="4">
        <v>0</v>
      </c>
      <c r="AE74" s="4">
        <v>0</v>
      </c>
      <c r="AF74" s="4">
        <v>0</v>
      </c>
      <c r="AG74" s="4">
        <v>0</v>
      </c>
      <c r="AH74" s="4">
        <v>0</v>
      </c>
      <c r="AI74" s="4">
        <v>0</v>
      </c>
      <c r="AJ74" s="4">
        <v>0</v>
      </c>
      <c r="AK74" s="4">
        <v>0</v>
      </c>
      <c r="AL74" s="4">
        <v>0</v>
      </c>
      <c r="AM74" s="4">
        <v>0</v>
      </c>
      <c r="AN74" s="4">
        <v>0</v>
      </c>
      <c r="AO74" s="4">
        <v>0</v>
      </c>
      <c r="AP74" s="4">
        <v>0</v>
      </c>
      <c r="AQ74" s="4">
        <v>0</v>
      </c>
      <c r="AR74" s="4">
        <v>0</v>
      </c>
      <c r="AS74" s="4">
        <v>20</v>
      </c>
      <c r="AT74" s="4" t="s">
        <v>20</v>
      </c>
      <c r="AU74" s="4">
        <v>4737</v>
      </c>
      <c r="AV74" s="4" t="s">
        <v>20</v>
      </c>
      <c r="AW74" s="4" t="s">
        <v>20</v>
      </c>
      <c r="AX74" s="4" t="s">
        <v>20</v>
      </c>
      <c r="AY74" s="4">
        <v>0</v>
      </c>
      <c r="AZ74" s="4" t="s">
        <v>508</v>
      </c>
      <c r="BA74" s="4" t="s">
        <v>605</v>
      </c>
      <c r="BB74" s="4">
        <v>0</v>
      </c>
      <c r="BC74" s="4" t="s">
        <v>508</v>
      </c>
      <c r="BD74" s="4" t="s">
        <v>508</v>
      </c>
      <c r="BE74" s="4">
        <v>0</v>
      </c>
      <c r="BF74" s="4" t="s">
        <v>508</v>
      </c>
      <c r="BG74" s="4">
        <v>1</v>
      </c>
      <c r="BH74" s="4" t="s">
        <v>203</v>
      </c>
      <c r="BI74" s="4" t="s">
        <v>612</v>
      </c>
      <c r="BK74" s="4" t="s">
        <v>204</v>
      </c>
    </row>
    <row r="75" spans="1:63">
      <c r="A75" s="4" t="s">
        <v>70</v>
      </c>
      <c r="B75" s="4" t="s">
        <v>205</v>
      </c>
      <c r="C75" s="4" t="s">
        <v>114</v>
      </c>
      <c r="D75" s="4" t="s">
        <v>605</v>
      </c>
      <c r="E75" s="4">
        <v>0</v>
      </c>
      <c r="F75" s="4" t="s">
        <v>20</v>
      </c>
      <c r="G75" s="4" t="s">
        <v>206</v>
      </c>
      <c r="H75" s="4" t="s">
        <v>520</v>
      </c>
      <c r="I75" s="4">
        <v>1935</v>
      </c>
      <c r="J75" s="4" t="s">
        <v>239</v>
      </c>
      <c r="K75" s="4" t="s">
        <v>610</v>
      </c>
      <c r="L75" s="4" t="s">
        <v>565</v>
      </c>
      <c r="M75" s="4">
        <v>1</v>
      </c>
      <c r="N75" s="4">
        <v>0</v>
      </c>
      <c r="O75" s="4">
        <v>0</v>
      </c>
      <c r="P75" s="4">
        <v>0</v>
      </c>
      <c r="Q75" s="4">
        <v>1</v>
      </c>
      <c r="R75" s="4">
        <v>0</v>
      </c>
      <c r="S75" s="4">
        <v>0</v>
      </c>
      <c r="T75" s="4">
        <v>0</v>
      </c>
      <c r="U75" s="4">
        <v>1</v>
      </c>
      <c r="V75" s="4">
        <v>0</v>
      </c>
      <c r="W75" s="4">
        <v>0</v>
      </c>
      <c r="X75" s="4">
        <v>0</v>
      </c>
      <c r="Y75" s="4">
        <v>0</v>
      </c>
      <c r="Z75" s="4">
        <v>0</v>
      </c>
      <c r="AA75" s="4">
        <v>0</v>
      </c>
      <c r="AB75" s="4">
        <v>0</v>
      </c>
      <c r="AC75" s="4">
        <v>0</v>
      </c>
      <c r="AD75" s="4">
        <v>0</v>
      </c>
      <c r="AE75" s="4">
        <v>0</v>
      </c>
      <c r="AF75" s="4">
        <v>0</v>
      </c>
      <c r="AG75" s="4">
        <v>0</v>
      </c>
      <c r="AH75" s="4">
        <v>0</v>
      </c>
      <c r="AI75" s="4">
        <v>0</v>
      </c>
      <c r="AJ75" s="4">
        <v>0</v>
      </c>
      <c r="AK75" s="4">
        <v>0</v>
      </c>
      <c r="AL75" s="4">
        <v>0</v>
      </c>
      <c r="AM75" s="4">
        <v>0</v>
      </c>
      <c r="AN75" s="4">
        <v>0</v>
      </c>
      <c r="AO75" s="4">
        <v>0</v>
      </c>
      <c r="AP75" s="4">
        <v>0</v>
      </c>
      <c r="AQ75" s="4">
        <v>0</v>
      </c>
      <c r="AR75" s="4">
        <v>1</v>
      </c>
      <c r="AS75" s="4" t="s">
        <v>20</v>
      </c>
      <c r="AT75" s="4">
        <v>108000</v>
      </c>
      <c r="AU75" s="4">
        <v>4340</v>
      </c>
      <c r="AV75" s="4">
        <f>AT75/AU75</f>
        <v>24.88479262672811</v>
      </c>
      <c r="AW75" s="4" t="s">
        <v>802</v>
      </c>
      <c r="AX75" s="4">
        <v>2003</v>
      </c>
      <c r="AY75" s="4">
        <v>1</v>
      </c>
      <c r="AZ75" s="4" t="s">
        <v>624</v>
      </c>
      <c r="BA75" s="4" t="s">
        <v>207</v>
      </c>
      <c r="BB75" s="4">
        <v>0</v>
      </c>
      <c r="BC75" s="4" t="s">
        <v>508</v>
      </c>
      <c r="BD75" s="4" t="s">
        <v>508</v>
      </c>
      <c r="BE75" s="4">
        <v>1</v>
      </c>
      <c r="BF75" s="4" t="s">
        <v>208</v>
      </c>
      <c r="BG75" s="4">
        <v>1</v>
      </c>
      <c r="BH75" s="4" t="s">
        <v>209</v>
      </c>
      <c r="BI75" s="4" t="s">
        <v>629</v>
      </c>
      <c r="BJ75" s="4" t="s">
        <v>210</v>
      </c>
      <c r="BK75" s="4" t="s">
        <v>211</v>
      </c>
    </row>
    <row r="76" spans="1:63">
      <c r="A76" s="4" t="s">
        <v>66</v>
      </c>
      <c r="B76" s="4" t="s">
        <v>516</v>
      </c>
      <c r="C76" s="4" t="s">
        <v>516</v>
      </c>
      <c r="D76" s="4" t="s">
        <v>212</v>
      </c>
      <c r="E76" s="4">
        <v>0</v>
      </c>
      <c r="F76" s="4" t="s">
        <v>20</v>
      </c>
      <c r="G76" s="4" t="s">
        <v>213</v>
      </c>
      <c r="H76" s="4" t="s">
        <v>608</v>
      </c>
      <c r="I76" s="4">
        <v>1988</v>
      </c>
      <c r="J76" s="4" t="s">
        <v>634</v>
      </c>
      <c r="K76" s="4" t="s">
        <v>506</v>
      </c>
      <c r="L76" s="4" t="s">
        <v>567</v>
      </c>
      <c r="M76" s="4">
        <v>1</v>
      </c>
      <c r="N76" s="4">
        <v>0</v>
      </c>
      <c r="O76" s="4">
        <v>0</v>
      </c>
      <c r="P76" s="4">
        <v>0</v>
      </c>
      <c r="Q76" s="4">
        <v>0</v>
      </c>
      <c r="R76" s="4">
        <v>0</v>
      </c>
      <c r="S76" s="4">
        <v>1</v>
      </c>
      <c r="T76" s="4">
        <v>0</v>
      </c>
      <c r="U76" s="4">
        <v>0</v>
      </c>
      <c r="V76" s="4">
        <v>0</v>
      </c>
      <c r="W76" s="4">
        <v>0</v>
      </c>
      <c r="X76" s="4">
        <v>0</v>
      </c>
      <c r="Y76" s="4">
        <v>0</v>
      </c>
      <c r="Z76" s="4">
        <v>0</v>
      </c>
      <c r="AA76" s="4">
        <v>0</v>
      </c>
      <c r="AB76" s="4">
        <v>0</v>
      </c>
      <c r="AC76" s="4">
        <v>0</v>
      </c>
      <c r="AD76" s="4">
        <v>0</v>
      </c>
      <c r="AE76" s="4">
        <v>0</v>
      </c>
      <c r="AF76" s="4">
        <v>0</v>
      </c>
      <c r="AG76" s="4">
        <v>0</v>
      </c>
      <c r="AH76" s="4">
        <v>0</v>
      </c>
      <c r="AI76" s="4">
        <v>0</v>
      </c>
      <c r="AJ76" s="4">
        <v>0</v>
      </c>
      <c r="AK76" s="4">
        <v>0</v>
      </c>
      <c r="AL76" s="4">
        <v>0</v>
      </c>
      <c r="AM76" s="4">
        <v>0</v>
      </c>
      <c r="AN76" s="4">
        <v>0</v>
      </c>
      <c r="AO76" s="4">
        <v>0</v>
      </c>
      <c r="AP76" s="4">
        <v>0</v>
      </c>
      <c r="AQ76" s="4">
        <v>0</v>
      </c>
      <c r="AR76" s="4">
        <v>0</v>
      </c>
      <c r="AS76" s="4">
        <v>23.5</v>
      </c>
      <c r="AT76" s="4">
        <v>28200</v>
      </c>
      <c r="AU76" s="4" t="s">
        <v>20</v>
      </c>
      <c r="AV76" s="4" t="s">
        <v>20</v>
      </c>
      <c r="AW76" s="4" t="s">
        <v>20</v>
      </c>
      <c r="AX76" s="4" t="s">
        <v>20</v>
      </c>
      <c r="AY76" s="4">
        <v>0</v>
      </c>
      <c r="AZ76" s="4" t="s">
        <v>508</v>
      </c>
      <c r="BA76" s="4" t="s">
        <v>508</v>
      </c>
      <c r="BB76" s="4">
        <v>1</v>
      </c>
      <c r="BC76" s="4" t="s">
        <v>640</v>
      </c>
      <c r="BD76" s="4" t="s">
        <v>214</v>
      </c>
      <c r="BE76" s="4">
        <v>0</v>
      </c>
      <c r="BF76" s="4" t="s">
        <v>508</v>
      </c>
      <c r="BG76" s="4">
        <v>1</v>
      </c>
      <c r="BH76" s="4" t="s">
        <v>185</v>
      </c>
      <c r="BI76" s="4" t="s">
        <v>612</v>
      </c>
    </row>
    <row r="77" spans="1:63">
      <c r="A77" s="4" t="s">
        <v>106</v>
      </c>
      <c r="B77" s="4" t="s">
        <v>516</v>
      </c>
      <c r="C77" s="4" t="s">
        <v>516</v>
      </c>
      <c r="D77" s="4" t="s">
        <v>120</v>
      </c>
      <c r="E77" s="4">
        <v>0</v>
      </c>
      <c r="F77" s="4" t="s">
        <v>20</v>
      </c>
      <c r="G77" s="4" t="s">
        <v>121</v>
      </c>
      <c r="H77" s="4" t="s">
        <v>608</v>
      </c>
      <c r="I77" s="4">
        <v>2014</v>
      </c>
      <c r="J77" s="4" t="s">
        <v>615</v>
      </c>
      <c r="K77" s="4" t="s">
        <v>506</v>
      </c>
      <c r="L77" s="4" t="s">
        <v>122</v>
      </c>
      <c r="M77" s="4">
        <v>0</v>
      </c>
      <c r="N77" s="4">
        <v>0</v>
      </c>
      <c r="O77" s="4">
        <v>0</v>
      </c>
      <c r="P77" s="4">
        <v>0</v>
      </c>
      <c r="Q77" s="4">
        <v>0</v>
      </c>
      <c r="R77" s="4">
        <v>0</v>
      </c>
      <c r="S77" s="4">
        <v>0</v>
      </c>
      <c r="T77" s="4">
        <v>0</v>
      </c>
      <c r="U77" s="4">
        <v>1</v>
      </c>
      <c r="V77" s="4">
        <v>0</v>
      </c>
      <c r="W77" s="4">
        <v>0</v>
      </c>
      <c r="X77" s="4">
        <v>1</v>
      </c>
      <c r="Y77" s="4">
        <v>0</v>
      </c>
      <c r="Z77" s="4">
        <v>1</v>
      </c>
      <c r="AA77" s="4">
        <v>0</v>
      </c>
      <c r="AB77" s="4">
        <v>0</v>
      </c>
      <c r="AC77" s="4">
        <v>1</v>
      </c>
      <c r="AD77" s="4">
        <v>0</v>
      </c>
      <c r="AE77" s="4">
        <v>0</v>
      </c>
      <c r="AF77" s="4">
        <v>1</v>
      </c>
      <c r="AG77" s="4">
        <v>0</v>
      </c>
      <c r="AH77" s="4">
        <v>0</v>
      </c>
      <c r="AI77" s="4">
        <v>0</v>
      </c>
      <c r="AJ77" s="4">
        <v>0</v>
      </c>
      <c r="AK77" s="4">
        <v>0</v>
      </c>
      <c r="AL77" s="4">
        <v>0</v>
      </c>
      <c r="AM77" s="4">
        <v>0</v>
      </c>
      <c r="AN77" s="4">
        <v>0</v>
      </c>
      <c r="AO77" s="4">
        <v>0</v>
      </c>
      <c r="AP77" s="4">
        <v>0</v>
      </c>
      <c r="AQ77" s="4">
        <v>0</v>
      </c>
      <c r="AR77" s="4">
        <v>2</v>
      </c>
      <c r="AS77" s="4">
        <v>22</v>
      </c>
      <c r="AT77" s="4" t="s">
        <v>20</v>
      </c>
      <c r="AU77" s="4" t="s">
        <v>20</v>
      </c>
      <c r="AV77" s="4" t="s">
        <v>20</v>
      </c>
      <c r="AW77" s="4" t="s">
        <v>20</v>
      </c>
      <c r="AX77" s="4" t="s">
        <v>20</v>
      </c>
      <c r="AY77" s="4">
        <v>0</v>
      </c>
      <c r="AZ77" s="4" t="s">
        <v>508</v>
      </c>
      <c r="BA77" s="4" t="s">
        <v>508</v>
      </c>
      <c r="BB77" s="4">
        <v>0</v>
      </c>
      <c r="BC77" s="4" t="s">
        <v>508</v>
      </c>
      <c r="BD77" s="4" t="s">
        <v>508</v>
      </c>
      <c r="BE77" s="4">
        <v>0</v>
      </c>
      <c r="BF77" s="4" t="s">
        <v>508</v>
      </c>
      <c r="BG77" s="4">
        <v>0</v>
      </c>
      <c r="BH77" s="4" t="s">
        <v>508</v>
      </c>
      <c r="BI77" s="4" t="s">
        <v>612</v>
      </c>
    </row>
    <row r="78" spans="1:63">
      <c r="A78" s="4" t="s">
        <v>77</v>
      </c>
      <c r="B78" s="4" t="s">
        <v>516</v>
      </c>
      <c r="C78" s="4" t="s">
        <v>516</v>
      </c>
      <c r="D78" s="4" t="s">
        <v>123</v>
      </c>
      <c r="E78" s="4">
        <v>0</v>
      </c>
      <c r="F78" s="4" t="s">
        <v>20</v>
      </c>
      <c r="G78" s="4" t="s">
        <v>124</v>
      </c>
      <c r="H78" s="4" t="s">
        <v>520</v>
      </c>
      <c r="I78" s="4">
        <v>1989</v>
      </c>
      <c r="J78" s="4" t="s">
        <v>634</v>
      </c>
      <c r="K78" s="4" t="s">
        <v>610</v>
      </c>
      <c r="L78" s="4" t="s">
        <v>125</v>
      </c>
      <c r="M78" s="4">
        <v>0</v>
      </c>
      <c r="N78" s="4">
        <v>0</v>
      </c>
      <c r="O78" s="4">
        <v>0</v>
      </c>
      <c r="P78" s="4">
        <v>0</v>
      </c>
      <c r="Q78" s="4">
        <v>0</v>
      </c>
      <c r="R78" s="4">
        <v>0</v>
      </c>
      <c r="S78" s="4">
        <v>0</v>
      </c>
      <c r="T78" s="4">
        <v>0</v>
      </c>
      <c r="U78" s="4">
        <v>1</v>
      </c>
      <c r="V78" s="4">
        <v>0</v>
      </c>
      <c r="W78" s="4">
        <v>0</v>
      </c>
      <c r="X78" s="4">
        <v>0</v>
      </c>
      <c r="Y78" s="4">
        <v>1</v>
      </c>
      <c r="Z78" s="4">
        <v>0</v>
      </c>
      <c r="AA78" s="4">
        <v>0</v>
      </c>
      <c r="AB78" s="4">
        <v>1</v>
      </c>
      <c r="AC78" s="4">
        <v>0</v>
      </c>
      <c r="AD78" s="4">
        <v>0</v>
      </c>
      <c r="AE78" s="4">
        <v>0</v>
      </c>
      <c r="AF78" s="4">
        <v>0</v>
      </c>
      <c r="AG78" s="4">
        <v>0</v>
      </c>
      <c r="AH78" s="4">
        <v>0</v>
      </c>
      <c r="AI78" s="4">
        <v>0</v>
      </c>
      <c r="AJ78" s="4">
        <v>0</v>
      </c>
      <c r="AK78" s="4">
        <v>0</v>
      </c>
      <c r="AL78" s="4">
        <v>0</v>
      </c>
      <c r="AM78" s="4">
        <v>0</v>
      </c>
      <c r="AN78" s="4">
        <v>0</v>
      </c>
      <c r="AO78" s="4">
        <v>0</v>
      </c>
      <c r="AP78" s="4">
        <v>0</v>
      </c>
      <c r="AQ78" s="4">
        <v>0</v>
      </c>
      <c r="AR78" s="4">
        <v>1</v>
      </c>
      <c r="AS78" s="4">
        <v>25.1</v>
      </c>
      <c r="AT78" s="4">
        <v>400000</v>
      </c>
      <c r="AU78" s="4">
        <v>280000</v>
      </c>
      <c r="AV78" s="4">
        <f>AT78/AU78</f>
        <v>1.4285714285714286</v>
      </c>
      <c r="AW78" s="4" t="s">
        <v>803</v>
      </c>
      <c r="AX78" s="4" t="s">
        <v>126</v>
      </c>
      <c r="AY78" s="4">
        <v>1</v>
      </c>
      <c r="AZ78" s="4" t="s">
        <v>624</v>
      </c>
      <c r="BA78" s="4" t="s">
        <v>127</v>
      </c>
      <c r="BB78" s="4">
        <v>1</v>
      </c>
      <c r="BC78" s="4" t="s">
        <v>624</v>
      </c>
      <c r="BD78" s="4" t="s">
        <v>128</v>
      </c>
      <c r="BE78" s="4">
        <v>1</v>
      </c>
      <c r="BF78" s="4" t="s">
        <v>129</v>
      </c>
      <c r="BG78" s="4">
        <v>0</v>
      </c>
      <c r="BH78" s="4" t="s">
        <v>508</v>
      </c>
      <c r="BI78" s="4" t="s">
        <v>612</v>
      </c>
      <c r="BK78" s="4" t="s">
        <v>130</v>
      </c>
    </row>
    <row r="79" spans="1:63">
      <c r="A79" s="4" t="s">
        <v>104</v>
      </c>
      <c r="B79" s="4" t="s">
        <v>131</v>
      </c>
      <c r="C79" s="4" t="s">
        <v>113</v>
      </c>
      <c r="D79" s="4" t="s">
        <v>605</v>
      </c>
      <c r="E79" s="4">
        <v>0</v>
      </c>
      <c r="F79" s="4" t="s">
        <v>20</v>
      </c>
      <c r="G79" s="4" t="s">
        <v>124</v>
      </c>
      <c r="H79" s="4" t="s">
        <v>520</v>
      </c>
      <c r="I79" s="4">
        <v>2010</v>
      </c>
      <c r="J79" s="4" t="s">
        <v>615</v>
      </c>
      <c r="K79" s="4" t="s">
        <v>610</v>
      </c>
      <c r="L79" s="4" t="s">
        <v>132</v>
      </c>
      <c r="M79" s="4">
        <v>1</v>
      </c>
      <c r="N79" s="4">
        <v>0</v>
      </c>
      <c r="O79" s="4">
        <v>0</v>
      </c>
      <c r="P79" s="4">
        <v>0</v>
      </c>
      <c r="Q79" s="4">
        <v>0</v>
      </c>
      <c r="R79" s="4">
        <v>1</v>
      </c>
      <c r="S79" s="4">
        <v>0</v>
      </c>
      <c r="T79" s="4">
        <v>0</v>
      </c>
      <c r="U79" s="4">
        <v>1</v>
      </c>
      <c r="V79" s="4">
        <v>0</v>
      </c>
      <c r="W79" s="4">
        <v>0</v>
      </c>
      <c r="X79" s="4">
        <v>1</v>
      </c>
      <c r="Y79" s="4">
        <v>0</v>
      </c>
      <c r="Z79" s="4">
        <v>1</v>
      </c>
      <c r="AA79" s="4">
        <v>0</v>
      </c>
      <c r="AB79" s="4">
        <v>0</v>
      </c>
      <c r="AC79" s="4">
        <v>1</v>
      </c>
      <c r="AD79" s="4">
        <v>1</v>
      </c>
      <c r="AE79" s="4">
        <v>0</v>
      </c>
      <c r="AF79" s="4">
        <v>0</v>
      </c>
      <c r="AG79" s="4">
        <v>0</v>
      </c>
      <c r="AH79" s="4">
        <v>1</v>
      </c>
      <c r="AI79" s="4">
        <v>0</v>
      </c>
      <c r="AJ79" s="4">
        <v>1</v>
      </c>
      <c r="AK79" s="4">
        <v>1</v>
      </c>
      <c r="AL79" s="4">
        <v>0</v>
      </c>
      <c r="AM79" s="4">
        <v>0</v>
      </c>
      <c r="AN79" s="4">
        <v>0</v>
      </c>
      <c r="AO79" s="4">
        <v>0</v>
      </c>
      <c r="AP79" s="4">
        <v>0</v>
      </c>
      <c r="AQ79" s="4">
        <v>0</v>
      </c>
      <c r="AR79" s="4">
        <v>3</v>
      </c>
      <c r="AS79" s="4" t="s">
        <v>20</v>
      </c>
      <c r="AT79" s="4" t="s">
        <v>20</v>
      </c>
      <c r="AU79" s="4" t="s">
        <v>20</v>
      </c>
      <c r="AV79" s="4" t="s">
        <v>20</v>
      </c>
      <c r="AW79" s="4" t="s">
        <v>804</v>
      </c>
      <c r="AX79" s="4">
        <v>1999</v>
      </c>
      <c r="AY79" s="4">
        <v>0</v>
      </c>
      <c r="AZ79" s="4" t="s">
        <v>508</v>
      </c>
      <c r="BA79" s="4" t="s">
        <v>605</v>
      </c>
      <c r="BB79" s="4">
        <v>0</v>
      </c>
      <c r="BC79" s="4" t="s">
        <v>508</v>
      </c>
      <c r="BD79" s="4" t="s">
        <v>508</v>
      </c>
      <c r="BE79" s="4">
        <v>1</v>
      </c>
      <c r="BF79" s="4" t="s">
        <v>133</v>
      </c>
      <c r="BG79" s="4">
        <v>0</v>
      </c>
      <c r="BH79" s="4" t="s">
        <v>508</v>
      </c>
      <c r="BJ79" s="4" t="s">
        <v>134</v>
      </c>
      <c r="BK79" s="4" t="s">
        <v>135</v>
      </c>
    </row>
    <row r="80" spans="1:63">
      <c r="A80" s="4" t="s">
        <v>25</v>
      </c>
      <c r="B80" s="4" t="s">
        <v>143</v>
      </c>
      <c r="C80" s="4" t="s">
        <v>114</v>
      </c>
      <c r="D80" s="4" t="s">
        <v>605</v>
      </c>
      <c r="E80" s="4">
        <v>0</v>
      </c>
      <c r="F80" s="4" t="s">
        <v>20</v>
      </c>
      <c r="G80" s="4" t="s">
        <v>137</v>
      </c>
      <c r="H80" s="4" t="s">
        <v>608</v>
      </c>
      <c r="I80" s="4" t="s">
        <v>20</v>
      </c>
      <c r="J80" s="4" t="s">
        <v>20</v>
      </c>
      <c r="K80" s="4" t="s">
        <v>610</v>
      </c>
      <c r="L80" s="4" t="s">
        <v>144</v>
      </c>
      <c r="M80" s="4">
        <v>0</v>
      </c>
      <c r="N80" s="4">
        <v>0</v>
      </c>
      <c r="O80" s="4">
        <v>0</v>
      </c>
      <c r="P80" s="4">
        <v>0</v>
      </c>
      <c r="Q80" s="4">
        <v>0</v>
      </c>
      <c r="R80" s="4">
        <v>0</v>
      </c>
      <c r="S80" s="4">
        <v>0</v>
      </c>
      <c r="T80" s="4">
        <v>0</v>
      </c>
      <c r="U80" s="4">
        <v>0</v>
      </c>
      <c r="V80" s="4">
        <v>0</v>
      </c>
      <c r="W80" s="4">
        <v>0</v>
      </c>
      <c r="X80" s="4">
        <v>0</v>
      </c>
      <c r="Y80" s="4">
        <v>0</v>
      </c>
      <c r="Z80" s="4">
        <v>0</v>
      </c>
      <c r="AA80" s="4">
        <v>0</v>
      </c>
      <c r="AB80" s="4">
        <v>0</v>
      </c>
      <c r="AC80" s="4">
        <v>1</v>
      </c>
      <c r="AD80" s="4">
        <v>0</v>
      </c>
      <c r="AE80" s="4">
        <v>1</v>
      </c>
      <c r="AF80" s="4">
        <v>0</v>
      </c>
      <c r="AG80" s="4">
        <v>0</v>
      </c>
      <c r="AH80" s="4">
        <v>0</v>
      </c>
      <c r="AI80" s="4">
        <v>0</v>
      </c>
      <c r="AJ80" s="4">
        <v>0</v>
      </c>
      <c r="AK80" s="4">
        <v>0</v>
      </c>
      <c r="AL80" s="4">
        <v>0</v>
      </c>
      <c r="AM80" s="4">
        <v>0</v>
      </c>
      <c r="AN80" s="4">
        <v>0</v>
      </c>
      <c r="AO80" s="4">
        <v>0</v>
      </c>
      <c r="AP80" s="4">
        <v>0</v>
      </c>
      <c r="AQ80" s="4">
        <v>0</v>
      </c>
      <c r="AR80" s="4">
        <v>1</v>
      </c>
      <c r="AS80" s="4" t="s">
        <v>20</v>
      </c>
      <c r="AT80" s="4" t="s">
        <v>20</v>
      </c>
      <c r="AU80" s="4" t="s">
        <v>20</v>
      </c>
      <c r="AV80" s="4" t="s">
        <v>20</v>
      </c>
      <c r="AW80" s="4" t="s">
        <v>20</v>
      </c>
      <c r="AX80" s="4" t="s">
        <v>20</v>
      </c>
      <c r="AY80" s="4">
        <v>1</v>
      </c>
      <c r="AZ80" s="4" t="s">
        <v>624</v>
      </c>
      <c r="BA80" s="4" t="s">
        <v>145</v>
      </c>
      <c r="BB80" s="4">
        <v>1</v>
      </c>
      <c r="BC80" s="4" t="s">
        <v>624</v>
      </c>
      <c r="BE80" s="4">
        <v>1</v>
      </c>
      <c r="BF80" s="4" t="s">
        <v>146</v>
      </c>
      <c r="BG80" s="4">
        <v>1</v>
      </c>
      <c r="BH80" s="4" t="s">
        <v>147</v>
      </c>
      <c r="BI80" s="4" t="s">
        <v>617</v>
      </c>
      <c r="BJ80" s="4" t="s">
        <v>148</v>
      </c>
      <c r="BK80" s="4" t="s">
        <v>149</v>
      </c>
    </row>
    <row r="81" spans="1:63">
      <c r="A81" s="4" t="s">
        <v>71</v>
      </c>
      <c r="B81" s="4" t="s">
        <v>136</v>
      </c>
      <c r="C81" s="4" t="s">
        <v>114</v>
      </c>
      <c r="D81" s="4" t="s">
        <v>605</v>
      </c>
      <c r="E81" s="4">
        <v>0</v>
      </c>
      <c r="F81" s="4" t="s">
        <v>20</v>
      </c>
      <c r="G81" s="4" t="s">
        <v>137</v>
      </c>
      <c r="H81" s="4" t="s">
        <v>608</v>
      </c>
      <c r="I81" s="4">
        <v>2002</v>
      </c>
      <c r="J81" s="4" t="s">
        <v>609</v>
      </c>
      <c r="K81" s="4" t="s">
        <v>610</v>
      </c>
      <c r="L81" s="4" t="s">
        <v>574</v>
      </c>
      <c r="M81" s="4">
        <v>0</v>
      </c>
      <c r="N81" s="4">
        <v>0</v>
      </c>
      <c r="O81" s="4">
        <v>0</v>
      </c>
      <c r="P81" s="4">
        <v>0</v>
      </c>
      <c r="Q81" s="4">
        <v>0</v>
      </c>
      <c r="R81" s="4">
        <v>0</v>
      </c>
      <c r="S81" s="4">
        <v>0</v>
      </c>
      <c r="T81" s="4">
        <v>0</v>
      </c>
      <c r="U81" s="4">
        <v>1</v>
      </c>
      <c r="V81" s="4">
        <v>0</v>
      </c>
      <c r="W81" s="4">
        <v>0</v>
      </c>
      <c r="X81" s="4">
        <v>0</v>
      </c>
      <c r="Y81" s="4">
        <v>0</v>
      </c>
      <c r="Z81" s="4">
        <v>1</v>
      </c>
      <c r="AA81" s="4">
        <v>0</v>
      </c>
      <c r="AB81" s="4">
        <v>0</v>
      </c>
      <c r="AC81" s="4">
        <v>0</v>
      </c>
      <c r="AD81" s="4">
        <v>0</v>
      </c>
      <c r="AE81" s="4">
        <v>0</v>
      </c>
      <c r="AF81" s="4">
        <v>0</v>
      </c>
      <c r="AG81" s="4">
        <v>0</v>
      </c>
      <c r="AH81" s="4">
        <v>0</v>
      </c>
      <c r="AI81" s="4">
        <v>0</v>
      </c>
      <c r="AJ81" s="4">
        <v>0</v>
      </c>
      <c r="AK81" s="4">
        <v>0</v>
      </c>
      <c r="AL81" s="4">
        <v>0</v>
      </c>
      <c r="AM81" s="4">
        <v>0</v>
      </c>
      <c r="AN81" s="4">
        <v>0</v>
      </c>
      <c r="AO81" s="4">
        <v>0</v>
      </c>
      <c r="AP81" s="4">
        <v>0</v>
      </c>
      <c r="AQ81" s="4">
        <v>0</v>
      </c>
      <c r="AR81" s="4">
        <v>1</v>
      </c>
      <c r="AS81" s="4">
        <v>0.3</v>
      </c>
      <c r="AT81" s="4">
        <v>32200</v>
      </c>
      <c r="AU81" s="4">
        <v>10000</v>
      </c>
      <c r="AV81" s="4">
        <f>AT81/AU81</f>
        <v>3.22</v>
      </c>
      <c r="AY81" s="4">
        <v>1</v>
      </c>
      <c r="AZ81" s="4" t="s">
        <v>624</v>
      </c>
      <c r="BA81" s="4" t="s">
        <v>138</v>
      </c>
      <c r="BB81" s="4">
        <v>0</v>
      </c>
      <c r="BC81" s="4" t="s">
        <v>508</v>
      </c>
      <c r="BD81" s="4" t="s">
        <v>139</v>
      </c>
      <c r="BE81" s="4">
        <v>1</v>
      </c>
      <c r="BF81" s="4" t="s">
        <v>140</v>
      </c>
      <c r="BG81" s="4">
        <v>1</v>
      </c>
      <c r="BH81" s="4" t="s">
        <v>141</v>
      </c>
      <c r="BI81" s="4" t="s">
        <v>629</v>
      </c>
      <c r="BJ81" s="4" t="s">
        <v>142</v>
      </c>
    </row>
    <row r="82" spans="1:63">
      <c r="A82" s="4" t="s">
        <v>42</v>
      </c>
      <c r="B82" s="4" t="s">
        <v>516</v>
      </c>
      <c r="C82" s="4" t="s">
        <v>516</v>
      </c>
      <c r="D82" s="4" t="s">
        <v>150</v>
      </c>
      <c r="E82" s="4">
        <v>0</v>
      </c>
      <c r="F82" s="4" t="s">
        <v>20</v>
      </c>
      <c r="G82" s="4" t="s">
        <v>151</v>
      </c>
      <c r="H82" s="4" t="s">
        <v>520</v>
      </c>
      <c r="I82" s="4">
        <v>1988</v>
      </c>
      <c r="J82" s="4" t="s">
        <v>634</v>
      </c>
      <c r="K82" s="4" t="s">
        <v>610</v>
      </c>
      <c r="L82" s="4" t="s">
        <v>273</v>
      </c>
      <c r="M82" s="4">
        <v>1</v>
      </c>
      <c r="N82" s="4">
        <v>0</v>
      </c>
      <c r="O82" s="4">
        <v>0</v>
      </c>
      <c r="P82" s="4">
        <v>1</v>
      </c>
      <c r="Q82" s="4">
        <v>0</v>
      </c>
      <c r="R82" s="4">
        <v>0</v>
      </c>
      <c r="S82" s="4">
        <v>0</v>
      </c>
      <c r="T82" s="4">
        <v>0</v>
      </c>
      <c r="V82" s="4">
        <v>0</v>
      </c>
      <c r="W82" s="4">
        <v>0</v>
      </c>
      <c r="X82" s="4">
        <v>0</v>
      </c>
      <c r="Y82" s="4">
        <v>0</v>
      </c>
      <c r="Z82" s="4">
        <v>0</v>
      </c>
      <c r="AA82" s="4">
        <v>0</v>
      </c>
      <c r="AB82" s="4">
        <v>0</v>
      </c>
      <c r="AC82" s="4">
        <v>0</v>
      </c>
      <c r="AD82" s="4">
        <v>0</v>
      </c>
      <c r="AE82" s="4">
        <v>0</v>
      </c>
      <c r="AF82" s="4">
        <v>0</v>
      </c>
      <c r="AG82" s="4">
        <v>0</v>
      </c>
      <c r="AH82" s="4">
        <v>0</v>
      </c>
      <c r="AI82" s="4">
        <v>0</v>
      </c>
      <c r="AJ82" s="4">
        <v>0</v>
      </c>
      <c r="AK82" s="4">
        <v>0</v>
      </c>
      <c r="AL82" s="4">
        <v>0</v>
      </c>
      <c r="AM82" s="4">
        <v>0</v>
      </c>
      <c r="AN82" s="4">
        <v>0</v>
      </c>
      <c r="AP82" s="4">
        <v>0</v>
      </c>
      <c r="AR82" s="4">
        <v>0</v>
      </c>
      <c r="AS82" s="4">
        <v>15.1</v>
      </c>
      <c r="AT82" s="4">
        <v>80000</v>
      </c>
      <c r="AU82" s="4">
        <v>200000</v>
      </c>
      <c r="AV82" s="4">
        <f>AT82/AU82</f>
        <v>0.4</v>
      </c>
      <c r="AW82" s="4" t="s">
        <v>20</v>
      </c>
      <c r="AX82" s="4" t="s">
        <v>20</v>
      </c>
      <c r="AY82" s="4">
        <v>1</v>
      </c>
      <c r="AZ82" s="4" t="s">
        <v>624</v>
      </c>
      <c r="BA82" s="4" t="s">
        <v>152</v>
      </c>
      <c r="BB82" s="4">
        <v>1</v>
      </c>
      <c r="BC82" s="4" t="s">
        <v>624</v>
      </c>
      <c r="BD82" s="4" t="s">
        <v>153</v>
      </c>
      <c r="BE82" s="4">
        <v>1</v>
      </c>
      <c r="BF82" s="4" t="s">
        <v>154</v>
      </c>
      <c r="BG82" s="4">
        <v>0</v>
      </c>
      <c r="BH82" s="4" t="s">
        <v>508</v>
      </c>
      <c r="BI82" s="4" t="s">
        <v>612</v>
      </c>
      <c r="BK82" s="4" t="s">
        <v>155</v>
      </c>
    </row>
    <row r="83" spans="1:63">
      <c r="A83" s="4" t="s">
        <v>107</v>
      </c>
      <c r="B83" s="4" t="s">
        <v>516</v>
      </c>
      <c r="C83" s="4" t="s">
        <v>516</v>
      </c>
      <c r="D83" s="4" t="s">
        <v>605</v>
      </c>
      <c r="E83" s="4">
        <v>0</v>
      </c>
      <c r="F83" s="4" t="s">
        <v>169</v>
      </c>
      <c r="G83" s="4" t="s">
        <v>158</v>
      </c>
      <c r="H83" s="4" t="s">
        <v>520</v>
      </c>
      <c r="I83" s="4">
        <v>2014</v>
      </c>
      <c r="J83" s="4" t="s">
        <v>615</v>
      </c>
      <c r="K83" s="4" t="s">
        <v>610</v>
      </c>
      <c r="L83" s="4" t="s">
        <v>170</v>
      </c>
      <c r="M83" s="4">
        <v>0</v>
      </c>
      <c r="N83" s="4">
        <v>0</v>
      </c>
      <c r="O83" s="4">
        <v>0</v>
      </c>
      <c r="P83" s="4">
        <v>0</v>
      </c>
      <c r="Q83" s="4">
        <v>0</v>
      </c>
      <c r="R83" s="4">
        <v>0</v>
      </c>
      <c r="S83" s="4">
        <v>0</v>
      </c>
      <c r="T83" s="4">
        <v>0</v>
      </c>
      <c r="U83" s="4">
        <v>0</v>
      </c>
      <c r="V83" s="4">
        <v>0</v>
      </c>
      <c r="W83" s="4">
        <v>0</v>
      </c>
      <c r="X83" s="4">
        <v>0</v>
      </c>
      <c r="Y83" s="4">
        <v>0</v>
      </c>
      <c r="Z83" s="4">
        <v>0</v>
      </c>
      <c r="AA83" s="4">
        <v>0</v>
      </c>
      <c r="AB83" s="4">
        <v>0</v>
      </c>
      <c r="AC83" s="4">
        <v>0</v>
      </c>
      <c r="AD83" s="4">
        <v>0</v>
      </c>
      <c r="AE83" s="4">
        <v>0</v>
      </c>
      <c r="AF83" s="4">
        <v>0</v>
      </c>
      <c r="AG83" s="4">
        <v>0</v>
      </c>
      <c r="AH83" s="4">
        <v>1</v>
      </c>
      <c r="AI83" s="4">
        <v>1</v>
      </c>
      <c r="AJ83" s="4">
        <v>1</v>
      </c>
      <c r="AK83" s="4">
        <v>0</v>
      </c>
      <c r="AL83" s="4">
        <v>1</v>
      </c>
      <c r="AM83" s="4">
        <v>0</v>
      </c>
      <c r="AN83" s="4">
        <v>1</v>
      </c>
      <c r="AO83" s="4">
        <v>0</v>
      </c>
      <c r="AP83" s="4">
        <v>0</v>
      </c>
      <c r="AQ83" s="4">
        <v>0</v>
      </c>
      <c r="AR83" s="4">
        <v>2</v>
      </c>
      <c r="AS83" s="4">
        <v>150</v>
      </c>
      <c r="AT83" s="4" t="s">
        <v>20</v>
      </c>
      <c r="AU83" s="4" t="s">
        <v>20</v>
      </c>
      <c r="AV83" s="4" t="s">
        <v>20</v>
      </c>
      <c r="AW83" s="4" t="s">
        <v>20</v>
      </c>
      <c r="AX83" s="4" t="s">
        <v>20</v>
      </c>
      <c r="AY83" s="4">
        <v>0</v>
      </c>
      <c r="AZ83" s="4" t="s">
        <v>508</v>
      </c>
      <c r="BA83" s="4" t="s">
        <v>605</v>
      </c>
      <c r="BB83" s="4">
        <v>0</v>
      </c>
      <c r="BC83" s="4" t="s">
        <v>508</v>
      </c>
      <c r="BD83" s="4" t="s">
        <v>508</v>
      </c>
      <c r="BE83" s="4">
        <v>0</v>
      </c>
      <c r="BF83" s="4" t="s">
        <v>508</v>
      </c>
      <c r="BG83" s="4">
        <v>0</v>
      </c>
      <c r="BH83" s="4" t="s">
        <v>508</v>
      </c>
      <c r="BI83" s="4" t="s">
        <v>617</v>
      </c>
      <c r="BJ83" s="4" t="s">
        <v>171</v>
      </c>
      <c r="BK83" s="4" t="s">
        <v>172</v>
      </c>
    </row>
    <row r="84" spans="1:63">
      <c r="A84" s="4" t="s">
        <v>33</v>
      </c>
      <c r="B84" s="4" t="s">
        <v>516</v>
      </c>
      <c r="C84" s="4" t="s">
        <v>516</v>
      </c>
      <c r="D84" s="4" t="s">
        <v>156</v>
      </c>
      <c r="E84" s="4">
        <v>0</v>
      </c>
      <c r="F84" s="4" t="s">
        <v>157</v>
      </c>
      <c r="G84" s="4" t="s">
        <v>158</v>
      </c>
      <c r="H84" s="4" t="s">
        <v>520</v>
      </c>
      <c r="I84" s="4">
        <v>1990</v>
      </c>
      <c r="J84" s="4" t="s">
        <v>655</v>
      </c>
      <c r="K84" s="4" t="s">
        <v>610</v>
      </c>
      <c r="L84" s="4" t="s">
        <v>563</v>
      </c>
      <c r="M84" s="4">
        <v>1</v>
      </c>
      <c r="N84" s="4">
        <v>0</v>
      </c>
      <c r="O84" s="4">
        <v>1</v>
      </c>
      <c r="P84" s="4">
        <v>0</v>
      </c>
      <c r="Q84" s="4">
        <v>0</v>
      </c>
      <c r="R84" s="4">
        <v>0</v>
      </c>
      <c r="S84" s="4">
        <v>0</v>
      </c>
      <c r="T84" s="4">
        <v>0</v>
      </c>
      <c r="U84" s="4">
        <v>0</v>
      </c>
      <c r="V84" s="4">
        <v>0</v>
      </c>
      <c r="W84" s="4">
        <v>0</v>
      </c>
      <c r="X84" s="4">
        <v>0</v>
      </c>
      <c r="Y84" s="4">
        <v>0</v>
      </c>
      <c r="Z84" s="4">
        <v>0</v>
      </c>
      <c r="AA84" s="4">
        <v>0</v>
      </c>
      <c r="AB84" s="4">
        <v>0</v>
      </c>
      <c r="AC84" s="4">
        <v>0</v>
      </c>
      <c r="AD84" s="4">
        <v>0</v>
      </c>
      <c r="AE84" s="4">
        <v>0</v>
      </c>
      <c r="AF84" s="4">
        <v>0</v>
      </c>
      <c r="AG84" s="4">
        <v>0</v>
      </c>
      <c r="AH84" s="4">
        <v>0</v>
      </c>
      <c r="AI84" s="4">
        <v>0</v>
      </c>
      <c r="AJ84" s="4">
        <v>0</v>
      </c>
      <c r="AK84" s="4">
        <v>0</v>
      </c>
      <c r="AL84" s="4">
        <v>0</v>
      </c>
      <c r="AM84" s="4">
        <v>0</v>
      </c>
      <c r="AN84" s="4">
        <v>0</v>
      </c>
      <c r="AO84" s="4">
        <v>0</v>
      </c>
      <c r="AP84" s="4">
        <v>0</v>
      </c>
      <c r="AQ84" s="4">
        <v>0</v>
      </c>
      <c r="AR84" s="4">
        <v>1</v>
      </c>
      <c r="AS84" s="4">
        <v>100</v>
      </c>
      <c r="AT84" s="4" t="s">
        <v>20</v>
      </c>
      <c r="AU84" s="4" t="s">
        <v>20</v>
      </c>
      <c r="AV84" s="4" t="s">
        <v>20</v>
      </c>
      <c r="AW84" s="4" t="s">
        <v>805</v>
      </c>
      <c r="AX84" s="4" t="s">
        <v>126</v>
      </c>
      <c r="AY84" s="4">
        <v>1</v>
      </c>
      <c r="AZ84" s="4" t="s">
        <v>624</v>
      </c>
      <c r="BA84" s="4" t="s">
        <v>159</v>
      </c>
      <c r="BB84" s="4">
        <v>1</v>
      </c>
      <c r="BC84" s="4" t="s">
        <v>624</v>
      </c>
      <c r="BD84" s="4" t="s">
        <v>160</v>
      </c>
      <c r="BE84" s="4">
        <v>1</v>
      </c>
      <c r="BF84" s="4" t="s">
        <v>161</v>
      </c>
      <c r="BG84" s="4">
        <v>0</v>
      </c>
      <c r="BH84" s="4" t="s">
        <v>508</v>
      </c>
      <c r="BI84" s="4" t="s">
        <v>612</v>
      </c>
      <c r="BK84" s="4" t="s">
        <v>162</v>
      </c>
    </row>
    <row r="85" spans="1:63">
      <c r="A85" s="4" t="s">
        <v>43</v>
      </c>
      <c r="B85" s="4" t="s">
        <v>516</v>
      </c>
      <c r="C85" s="4" t="s">
        <v>516</v>
      </c>
      <c r="D85" s="4" t="s">
        <v>163</v>
      </c>
      <c r="E85" s="4">
        <v>0</v>
      </c>
      <c r="F85" s="4" t="s">
        <v>157</v>
      </c>
      <c r="G85" s="4" t="s">
        <v>158</v>
      </c>
      <c r="H85" s="4" t="s">
        <v>520</v>
      </c>
      <c r="I85" s="4">
        <v>1994</v>
      </c>
      <c r="J85" s="4" t="s">
        <v>655</v>
      </c>
      <c r="K85" s="4" t="s">
        <v>610</v>
      </c>
      <c r="L85" s="4" t="s">
        <v>273</v>
      </c>
      <c r="M85" s="4">
        <v>1</v>
      </c>
      <c r="N85" s="4">
        <v>0</v>
      </c>
      <c r="O85" s="4">
        <v>0</v>
      </c>
      <c r="P85" s="4">
        <v>1</v>
      </c>
      <c r="Q85" s="4">
        <v>0</v>
      </c>
      <c r="R85" s="4">
        <v>0</v>
      </c>
      <c r="S85" s="4">
        <v>0</v>
      </c>
      <c r="T85" s="4">
        <v>0</v>
      </c>
      <c r="U85" s="4">
        <v>0</v>
      </c>
      <c r="V85" s="4">
        <v>0</v>
      </c>
      <c r="W85" s="4">
        <v>0</v>
      </c>
      <c r="X85" s="4">
        <v>0</v>
      </c>
      <c r="Y85" s="4">
        <v>0</v>
      </c>
      <c r="Z85" s="4">
        <v>0</v>
      </c>
      <c r="AA85" s="4">
        <v>0</v>
      </c>
      <c r="AB85" s="4">
        <v>0</v>
      </c>
      <c r="AC85" s="4">
        <v>0</v>
      </c>
      <c r="AD85" s="4">
        <v>0</v>
      </c>
      <c r="AE85" s="4">
        <v>0</v>
      </c>
      <c r="AF85" s="4">
        <v>0</v>
      </c>
      <c r="AG85" s="4">
        <v>0</v>
      </c>
      <c r="AH85" s="4">
        <v>0</v>
      </c>
      <c r="AI85" s="4">
        <v>0</v>
      </c>
      <c r="AJ85" s="4">
        <v>0</v>
      </c>
      <c r="AK85" s="4">
        <v>0</v>
      </c>
      <c r="AL85" s="4">
        <v>0</v>
      </c>
      <c r="AM85" s="4">
        <v>0</v>
      </c>
      <c r="AN85" s="4">
        <v>0</v>
      </c>
      <c r="AO85" s="4">
        <v>0</v>
      </c>
      <c r="AP85" s="4">
        <v>0</v>
      </c>
      <c r="AQ85" s="4">
        <v>0</v>
      </c>
      <c r="AR85" s="4">
        <v>0</v>
      </c>
      <c r="AS85" s="4">
        <v>14</v>
      </c>
      <c r="AT85" s="4">
        <v>119000</v>
      </c>
      <c r="AU85" s="4" t="s">
        <v>20</v>
      </c>
      <c r="AV85" s="4" t="s">
        <v>20</v>
      </c>
      <c r="AW85" s="4" t="s">
        <v>20</v>
      </c>
      <c r="AX85" s="4" t="s">
        <v>20</v>
      </c>
      <c r="AY85" s="4">
        <v>1</v>
      </c>
      <c r="AZ85" s="4" t="s">
        <v>624</v>
      </c>
      <c r="BA85" s="4" t="s">
        <v>164</v>
      </c>
      <c r="BB85" s="4">
        <v>1</v>
      </c>
      <c r="BC85" s="4" t="s">
        <v>624</v>
      </c>
      <c r="BD85" s="4" t="s">
        <v>165</v>
      </c>
      <c r="BE85" s="4">
        <v>1</v>
      </c>
      <c r="BF85" s="4" t="s">
        <v>166</v>
      </c>
      <c r="BG85" s="4">
        <v>1</v>
      </c>
      <c r="BH85" s="4" t="s">
        <v>167</v>
      </c>
      <c r="BI85" s="4" t="s">
        <v>612</v>
      </c>
      <c r="BK85" s="4" t="s">
        <v>168</v>
      </c>
    </row>
    <row r="86" spans="1:63">
      <c r="A86" s="4" t="s">
        <v>110</v>
      </c>
      <c r="B86" s="4" t="s">
        <v>516</v>
      </c>
      <c r="C86" s="4" t="s">
        <v>516</v>
      </c>
      <c r="D86" s="4" t="s">
        <v>182</v>
      </c>
      <c r="E86" s="4">
        <v>0</v>
      </c>
      <c r="F86" s="4" t="s">
        <v>20</v>
      </c>
      <c r="G86" s="4" t="s">
        <v>174</v>
      </c>
      <c r="H86" s="4" t="s">
        <v>608</v>
      </c>
      <c r="I86" s="4">
        <v>2008</v>
      </c>
      <c r="J86" s="4" t="s">
        <v>609</v>
      </c>
      <c r="K86" s="4" t="s">
        <v>610</v>
      </c>
      <c r="L86" s="4" t="s">
        <v>183</v>
      </c>
      <c r="M86" s="4">
        <v>0</v>
      </c>
      <c r="N86" s="4">
        <v>0</v>
      </c>
      <c r="O86" s="4">
        <v>0</v>
      </c>
      <c r="P86" s="4">
        <v>0</v>
      </c>
      <c r="Q86" s="4">
        <v>0</v>
      </c>
      <c r="R86" s="4">
        <v>0</v>
      </c>
      <c r="S86" s="4">
        <v>0</v>
      </c>
      <c r="T86" s="4">
        <v>0</v>
      </c>
      <c r="U86" s="4">
        <v>0</v>
      </c>
      <c r="V86" s="4">
        <v>0</v>
      </c>
      <c r="W86" s="4">
        <v>0</v>
      </c>
      <c r="X86" s="4">
        <v>0</v>
      </c>
      <c r="Y86" s="4">
        <v>0</v>
      </c>
      <c r="Z86" s="4">
        <v>0</v>
      </c>
      <c r="AA86" s="4">
        <v>0</v>
      </c>
      <c r="AB86" s="4">
        <v>0</v>
      </c>
      <c r="AC86" s="4">
        <v>0</v>
      </c>
      <c r="AD86" s="4">
        <v>0</v>
      </c>
      <c r="AE86" s="4">
        <v>0</v>
      </c>
      <c r="AF86" s="4">
        <v>0</v>
      </c>
      <c r="AG86" s="4">
        <v>0</v>
      </c>
      <c r="AH86" s="4">
        <v>0</v>
      </c>
      <c r="AI86" s="4">
        <v>0</v>
      </c>
      <c r="AJ86" s="4">
        <v>0</v>
      </c>
      <c r="AK86" s="4">
        <v>0</v>
      </c>
      <c r="AL86" s="4">
        <v>0</v>
      </c>
      <c r="AM86" s="4">
        <v>0</v>
      </c>
      <c r="AN86" s="4">
        <v>0</v>
      </c>
      <c r="AO86" s="4">
        <v>0</v>
      </c>
      <c r="AP86" s="4">
        <v>0</v>
      </c>
      <c r="AQ86" s="4">
        <v>0</v>
      </c>
      <c r="AR86" s="4">
        <v>0</v>
      </c>
      <c r="AS86" s="4">
        <v>59.8</v>
      </c>
      <c r="AT86" s="4" t="s">
        <v>20</v>
      </c>
      <c r="AU86" s="5">
        <v>168000</v>
      </c>
      <c r="AV86" s="4" t="s">
        <v>20</v>
      </c>
      <c r="AW86" s="4" t="s">
        <v>184</v>
      </c>
      <c r="AX86" s="4">
        <v>2014</v>
      </c>
      <c r="AY86" s="4">
        <v>1</v>
      </c>
      <c r="AZ86" s="4" t="s">
        <v>624</v>
      </c>
      <c r="BA86" s="4" t="s">
        <v>119</v>
      </c>
      <c r="BB86" s="4">
        <v>1</v>
      </c>
      <c r="BC86" s="4" t="s">
        <v>624</v>
      </c>
      <c r="BD86" s="4" t="s">
        <v>118</v>
      </c>
      <c r="BE86" s="4">
        <v>1</v>
      </c>
      <c r="BF86" s="4" t="s">
        <v>117</v>
      </c>
      <c r="BG86" s="4">
        <v>1</v>
      </c>
      <c r="BH86" s="4" t="s">
        <v>116</v>
      </c>
      <c r="BI86" s="4" t="s">
        <v>612</v>
      </c>
    </row>
    <row r="87" spans="1:63">
      <c r="A87" s="4" t="s">
        <v>46</v>
      </c>
      <c r="B87" s="4" t="s">
        <v>20</v>
      </c>
      <c r="C87" s="4" t="s">
        <v>20</v>
      </c>
      <c r="D87" s="4" t="s">
        <v>605</v>
      </c>
      <c r="E87" s="4">
        <v>1</v>
      </c>
      <c r="F87" s="4" t="s">
        <v>173</v>
      </c>
      <c r="G87" s="4" t="s">
        <v>174</v>
      </c>
      <c r="H87" s="4" t="s">
        <v>608</v>
      </c>
      <c r="I87" s="4">
        <v>1960</v>
      </c>
      <c r="J87" s="4" t="s">
        <v>623</v>
      </c>
      <c r="K87" s="4" t="s">
        <v>610</v>
      </c>
      <c r="L87" s="4" t="s">
        <v>175</v>
      </c>
      <c r="M87" s="4">
        <v>0</v>
      </c>
      <c r="N87" s="4">
        <v>0</v>
      </c>
      <c r="O87" s="4">
        <v>0</v>
      </c>
      <c r="P87" s="4">
        <v>0</v>
      </c>
      <c r="Q87" s="4">
        <v>0</v>
      </c>
      <c r="R87" s="4">
        <v>0</v>
      </c>
      <c r="S87" s="4">
        <v>0</v>
      </c>
      <c r="T87" s="4">
        <v>0</v>
      </c>
      <c r="U87" s="4">
        <v>0</v>
      </c>
      <c r="V87" s="4">
        <v>0</v>
      </c>
      <c r="W87" s="4">
        <v>0</v>
      </c>
      <c r="X87" s="4">
        <v>0</v>
      </c>
      <c r="Y87" s="4">
        <v>0</v>
      </c>
      <c r="Z87" s="4">
        <v>0</v>
      </c>
      <c r="AA87" s="4">
        <v>0</v>
      </c>
      <c r="AB87" s="4">
        <v>0</v>
      </c>
      <c r="AC87" s="4">
        <v>1</v>
      </c>
      <c r="AD87" s="4">
        <v>1</v>
      </c>
      <c r="AE87" s="4">
        <v>0</v>
      </c>
      <c r="AF87" s="4">
        <v>0</v>
      </c>
      <c r="AG87" s="4">
        <v>0</v>
      </c>
      <c r="AH87" s="4">
        <v>0</v>
      </c>
      <c r="AI87" s="4">
        <v>0</v>
      </c>
      <c r="AJ87" s="4">
        <v>0</v>
      </c>
      <c r="AK87" s="4">
        <v>0</v>
      </c>
      <c r="AL87" s="4">
        <v>1</v>
      </c>
      <c r="AM87" s="4">
        <v>0</v>
      </c>
      <c r="AN87" s="4">
        <v>1</v>
      </c>
      <c r="AO87" s="4">
        <v>0</v>
      </c>
      <c r="AP87" s="4">
        <v>0</v>
      </c>
      <c r="AQ87" s="4">
        <v>0</v>
      </c>
      <c r="AR87" s="4">
        <v>2</v>
      </c>
      <c r="AS87" s="4" t="s">
        <v>20</v>
      </c>
      <c r="AT87" s="4" t="s">
        <v>20</v>
      </c>
      <c r="AU87" s="4">
        <v>1460</v>
      </c>
      <c r="AV87" s="4" t="s">
        <v>20</v>
      </c>
      <c r="AW87" s="4" t="s">
        <v>20</v>
      </c>
      <c r="AX87" s="4" t="s">
        <v>20</v>
      </c>
      <c r="AY87" s="4">
        <v>1</v>
      </c>
      <c r="AZ87" s="4" t="s">
        <v>640</v>
      </c>
      <c r="BA87" s="4" t="s">
        <v>176</v>
      </c>
      <c r="BB87" s="4">
        <v>1</v>
      </c>
      <c r="BC87" s="4" t="s">
        <v>640</v>
      </c>
      <c r="BD87" s="4" t="s">
        <v>177</v>
      </c>
      <c r="BE87" s="4">
        <v>1</v>
      </c>
      <c r="BF87" s="4" t="s">
        <v>178</v>
      </c>
      <c r="BG87" s="4">
        <v>1</v>
      </c>
      <c r="BH87" s="4" t="s">
        <v>179</v>
      </c>
      <c r="BI87" s="4" t="s">
        <v>629</v>
      </c>
      <c r="BJ87" s="4" t="s">
        <v>180</v>
      </c>
      <c r="BK87" s="4" t="s">
        <v>181</v>
      </c>
    </row>
    <row r="88" spans="1:63">
      <c r="A88" s="4" t="s">
        <v>111</v>
      </c>
      <c r="B88" s="4" t="s">
        <v>516</v>
      </c>
      <c r="C88" s="4" t="s">
        <v>516</v>
      </c>
      <c r="D88" s="4" t="s">
        <v>0</v>
      </c>
      <c r="E88" s="4">
        <v>1</v>
      </c>
      <c r="F88" s="4" t="s">
        <v>1</v>
      </c>
      <c r="G88" s="4" t="s">
        <v>2</v>
      </c>
      <c r="H88" s="4" t="s">
        <v>520</v>
      </c>
      <c r="I88" s="4">
        <v>1986</v>
      </c>
      <c r="J88" s="4" t="s">
        <v>634</v>
      </c>
      <c r="K88" s="4" t="s">
        <v>610</v>
      </c>
      <c r="L88" s="4" t="s">
        <v>563</v>
      </c>
      <c r="M88" s="4">
        <v>1</v>
      </c>
      <c r="N88" s="4">
        <v>0</v>
      </c>
      <c r="O88" s="4">
        <v>1</v>
      </c>
      <c r="P88" s="4">
        <v>0</v>
      </c>
      <c r="Q88" s="4">
        <v>0</v>
      </c>
      <c r="R88" s="4">
        <v>0</v>
      </c>
      <c r="S88" s="4">
        <v>0</v>
      </c>
      <c r="T88" s="4">
        <v>0</v>
      </c>
      <c r="U88" s="4">
        <v>0</v>
      </c>
      <c r="V88" s="4">
        <v>0</v>
      </c>
      <c r="W88" s="4">
        <v>0</v>
      </c>
      <c r="X88" s="4">
        <v>0</v>
      </c>
      <c r="Y88" s="4">
        <v>0</v>
      </c>
      <c r="Z88" s="4">
        <v>0</v>
      </c>
      <c r="AA88" s="4">
        <v>0</v>
      </c>
      <c r="AB88" s="4">
        <v>0</v>
      </c>
      <c r="AC88" s="4">
        <v>0</v>
      </c>
      <c r="AD88" s="4">
        <v>0</v>
      </c>
      <c r="AE88" s="4">
        <v>0</v>
      </c>
      <c r="AF88" s="4">
        <v>0</v>
      </c>
      <c r="AG88" s="4">
        <v>0</v>
      </c>
      <c r="AH88" s="4">
        <v>0</v>
      </c>
      <c r="AI88" s="4">
        <v>0</v>
      </c>
      <c r="AJ88" s="4">
        <v>0</v>
      </c>
      <c r="AK88" s="4">
        <v>0</v>
      </c>
      <c r="AL88" s="4">
        <v>0</v>
      </c>
      <c r="AM88" s="4">
        <v>0</v>
      </c>
      <c r="AN88" s="4">
        <v>0</v>
      </c>
      <c r="AO88" s="4">
        <v>0</v>
      </c>
      <c r="AP88" s="4">
        <v>0</v>
      </c>
      <c r="AQ88" s="4">
        <v>0</v>
      </c>
      <c r="AR88" s="4">
        <v>1</v>
      </c>
      <c r="AS88" s="4">
        <v>20.399999999999999</v>
      </c>
      <c r="AT88" s="4">
        <v>3300</v>
      </c>
      <c r="AU88" s="4" t="s">
        <v>20</v>
      </c>
      <c r="AV88" s="4" t="s">
        <v>20</v>
      </c>
      <c r="AW88" s="4" t="s">
        <v>20</v>
      </c>
      <c r="AX88" s="4" t="s">
        <v>20</v>
      </c>
      <c r="AY88" s="4">
        <v>1</v>
      </c>
      <c r="AZ88" s="4" t="s">
        <v>640</v>
      </c>
      <c r="BA88" s="4" t="s">
        <v>3</v>
      </c>
      <c r="BB88" s="4">
        <v>1</v>
      </c>
      <c r="BC88" s="4" t="s">
        <v>640</v>
      </c>
      <c r="BD88" s="4" t="s">
        <v>4</v>
      </c>
      <c r="BE88" s="4">
        <v>1</v>
      </c>
      <c r="BF88" s="4" t="s">
        <v>5</v>
      </c>
      <c r="BG88" s="4">
        <v>0</v>
      </c>
      <c r="BH88" s="4" t="s">
        <v>508</v>
      </c>
      <c r="BI88" s="4" t="s">
        <v>612</v>
      </c>
      <c r="BK88" s="4" t="s">
        <v>6</v>
      </c>
    </row>
    <row r="89" spans="1:63">
      <c r="A89" s="4" t="s">
        <v>72</v>
      </c>
      <c r="B89" s="4" t="s">
        <v>516</v>
      </c>
      <c r="C89" s="4" t="s">
        <v>516</v>
      </c>
      <c r="D89" s="4" t="s">
        <v>18</v>
      </c>
      <c r="E89" s="4">
        <v>0</v>
      </c>
      <c r="F89" s="4" t="s">
        <v>20</v>
      </c>
      <c r="G89" s="4" t="s">
        <v>2</v>
      </c>
      <c r="H89" s="4" t="s">
        <v>520</v>
      </c>
      <c r="I89" s="4">
        <v>2012</v>
      </c>
      <c r="J89" s="4" t="s">
        <v>615</v>
      </c>
      <c r="K89" s="4" t="s">
        <v>610</v>
      </c>
      <c r="L89" s="4" t="s">
        <v>443</v>
      </c>
      <c r="M89" s="4">
        <v>0</v>
      </c>
      <c r="N89" s="4">
        <v>0</v>
      </c>
      <c r="O89" s="4">
        <v>0</v>
      </c>
      <c r="P89" s="4">
        <v>0</v>
      </c>
      <c r="Q89" s="4">
        <v>0</v>
      </c>
      <c r="R89" s="4">
        <v>0</v>
      </c>
      <c r="S89" s="4">
        <v>0</v>
      </c>
      <c r="T89" s="4">
        <v>0</v>
      </c>
      <c r="U89" s="4">
        <v>0</v>
      </c>
      <c r="V89" s="4">
        <v>0</v>
      </c>
      <c r="W89" s="4">
        <v>0</v>
      </c>
      <c r="X89" s="4">
        <v>0</v>
      </c>
      <c r="Y89" s="4">
        <v>0</v>
      </c>
      <c r="Z89" s="4">
        <v>0</v>
      </c>
      <c r="AA89" s="4">
        <v>0</v>
      </c>
      <c r="AB89" s="4">
        <v>0</v>
      </c>
      <c r="AC89" s="4">
        <v>1</v>
      </c>
      <c r="AD89" s="4">
        <v>1</v>
      </c>
      <c r="AE89" s="4">
        <v>0</v>
      </c>
      <c r="AF89" s="4">
        <v>0</v>
      </c>
      <c r="AG89" s="4">
        <v>0</v>
      </c>
      <c r="AH89" s="4">
        <v>0</v>
      </c>
      <c r="AI89" s="4">
        <v>0</v>
      </c>
      <c r="AJ89" s="4">
        <v>0</v>
      </c>
      <c r="AK89" s="4">
        <v>0</v>
      </c>
      <c r="AL89" s="4">
        <v>0</v>
      </c>
      <c r="AM89" s="4">
        <v>0</v>
      </c>
      <c r="AN89" s="4">
        <v>0</v>
      </c>
      <c r="AO89" s="4">
        <v>0</v>
      </c>
      <c r="AP89" s="4">
        <v>0</v>
      </c>
      <c r="AQ89" s="4">
        <v>0</v>
      </c>
      <c r="AR89" s="4">
        <v>1</v>
      </c>
      <c r="AS89" s="4">
        <v>50</v>
      </c>
      <c r="AT89" s="4" t="s">
        <v>20</v>
      </c>
      <c r="AU89" s="5">
        <v>390000</v>
      </c>
      <c r="AV89" s="4" t="s">
        <v>20</v>
      </c>
      <c r="AW89" s="4" t="s">
        <v>20</v>
      </c>
      <c r="AX89" s="4" t="s">
        <v>20</v>
      </c>
      <c r="AY89" s="4">
        <v>0</v>
      </c>
      <c r="AZ89" s="4" t="s">
        <v>508</v>
      </c>
      <c r="BA89" s="4" t="s">
        <v>605</v>
      </c>
      <c r="BB89" s="4">
        <v>0</v>
      </c>
      <c r="BC89" s="4" t="s">
        <v>508</v>
      </c>
      <c r="BD89" s="4" t="s">
        <v>508</v>
      </c>
      <c r="BE89" s="4">
        <v>0</v>
      </c>
      <c r="BF89" s="4" t="s">
        <v>508</v>
      </c>
      <c r="BG89" s="4">
        <v>0</v>
      </c>
      <c r="BH89" s="4" t="s">
        <v>508</v>
      </c>
      <c r="BI89" s="4" t="s">
        <v>612</v>
      </c>
      <c r="BK89" s="4" t="s">
        <v>19</v>
      </c>
    </row>
    <row r="90" spans="1:63">
      <c r="A90" s="4" t="s">
        <v>53</v>
      </c>
      <c r="B90" s="4" t="s">
        <v>349</v>
      </c>
      <c r="C90" s="4" t="s">
        <v>349</v>
      </c>
      <c r="D90" s="4" t="s">
        <v>605</v>
      </c>
      <c r="E90" s="4">
        <v>0</v>
      </c>
      <c r="F90" s="4" t="s">
        <v>20</v>
      </c>
      <c r="G90" s="4" t="s">
        <v>2</v>
      </c>
      <c r="H90" s="4" t="s">
        <v>520</v>
      </c>
      <c r="I90" s="4">
        <v>2005</v>
      </c>
      <c r="J90" s="4" t="s">
        <v>609</v>
      </c>
      <c r="K90" s="4" t="s">
        <v>610</v>
      </c>
      <c r="L90" s="4" t="s">
        <v>7</v>
      </c>
      <c r="M90" s="4">
        <v>0</v>
      </c>
      <c r="N90" s="4">
        <v>0</v>
      </c>
      <c r="O90" s="4">
        <v>0</v>
      </c>
      <c r="P90" s="4">
        <v>0</v>
      </c>
      <c r="Q90" s="4">
        <v>0</v>
      </c>
      <c r="R90" s="4">
        <v>0</v>
      </c>
      <c r="S90" s="4">
        <v>0</v>
      </c>
      <c r="T90" s="4">
        <v>0</v>
      </c>
      <c r="U90" s="4">
        <v>1</v>
      </c>
      <c r="V90" s="4">
        <v>0</v>
      </c>
      <c r="W90" s="4">
        <v>0</v>
      </c>
      <c r="X90" s="4">
        <v>0</v>
      </c>
      <c r="Y90" s="4">
        <v>0</v>
      </c>
      <c r="Z90" s="4">
        <v>1</v>
      </c>
      <c r="AA90" s="4">
        <v>0</v>
      </c>
      <c r="AB90" s="4">
        <v>0</v>
      </c>
      <c r="AC90" s="4">
        <v>1</v>
      </c>
      <c r="AD90" s="4">
        <v>1</v>
      </c>
      <c r="AE90" s="4">
        <v>0</v>
      </c>
      <c r="AF90" s="4">
        <v>0</v>
      </c>
      <c r="AG90" s="4">
        <v>0</v>
      </c>
      <c r="AH90" s="4">
        <v>1</v>
      </c>
      <c r="AI90" s="4">
        <v>1</v>
      </c>
      <c r="AJ90" s="4">
        <v>0</v>
      </c>
      <c r="AK90" s="4">
        <v>0</v>
      </c>
      <c r="AL90" s="4">
        <v>0</v>
      </c>
      <c r="AM90" s="4">
        <v>0</v>
      </c>
      <c r="AN90" s="4">
        <v>0</v>
      </c>
      <c r="AO90" s="4">
        <v>0</v>
      </c>
      <c r="AP90" s="4">
        <v>0</v>
      </c>
      <c r="AQ90" s="4">
        <v>0</v>
      </c>
      <c r="AR90" s="4">
        <v>3</v>
      </c>
      <c r="AS90" s="4">
        <v>10</v>
      </c>
      <c r="AT90" s="4">
        <v>160000</v>
      </c>
      <c r="AU90" s="4" t="s">
        <v>20</v>
      </c>
      <c r="AV90" s="4" t="s">
        <v>20</v>
      </c>
      <c r="AW90" s="4" t="s">
        <v>806</v>
      </c>
      <c r="AX90" s="4">
        <v>2009</v>
      </c>
      <c r="AY90" s="4">
        <v>0</v>
      </c>
      <c r="AZ90" s="4" t="s">
        <v>508</v>
      </c>
      <c r="BA90" s="4" t="s">
        <v>605</v>
      </c>
      <c r="BB90" s="4">
        <v>0</v>
      </c>
      <c r="BC90" s="4" t="s">
        <v>508</v>
      </c>
      <c r="BD90" s="4" t="s">
        <v>508</v>
      </c>
      <c r="BE90" s="4">
        <v>1</v>
      </c>
      <c r="BF90" s="4" t="s">
        <v>8</v>
      </c>
      <c r="BG90" s="4">
        <v>0</v>
      </c>
      <c r="BH90" s="4" t="s">
        <v>508</v>
      </c>
      <c r="BI90" s="4" t="s">
        <v>9</v>
      </c>
      <c r="BJ90" s="4" t="s">
        <v>10</v>
      </c>
      <c r="BK90" s="4" t="s">
        <v>11</v>
      </c>
    </row>
    <row r="91" spans="1:63">
      <c r="A91" s="4" t="s">
        <v>112</v>
      </c>
      <c r="B91" s="4" t="s">
        <v>12</v>
      </c>
      <c r="C91" s="4" t="s">
        <v>349</v>
      </c>
      <c r="D91" s="4" t="s">
        <v>605</v>
      </c>
      <c r="E91" s="4">
        <v>0</v>
      </c>
      <c r="F91" s="4" t="s">
        <v>20</v>
      </c>
      <c r="G91" s="4" t="s">
        <v>2</v>
      </c>
      <c r="H91" s="4" t="s">
        <v>520</v>
      </c>
      <c r="I91" s="4">
        <v>2005</v>
      </c>
      <c r="J91" s="4" t="s">
        <v>609</v>
      </c>
      <c r="K91" s="4" t="s">
        <v>610</v>
      </c>
      <c r="L91" s="4" t="s">
        <v>13</v>
      </c>
      <c r="M91" s="4">
        <v>1</v>
      </c>
      <c r="N91" s="4">
        <v>0</v>
      </c>
      <c r="O91" s="4">
        <v>0</v>
      </c>
      <c r="P91" s="4">
        <v>1</v>
      </c>
      <c r="Q91" s="4">
        <v>0</v>
      </c>
      <c r="R91" s="4">
        <v>0</v>
      </c>
      <c r="S91" s="4">
        <v>0</v>
      </c>
      <c r="T91" s="4">
        <v>0</v>
      </c>
      <c r="U91" s="4">
        <v>0</v>
      </c>
      <c r="V91" s="4">
        <v>0</v>
      </c>
      <c r="W91" s="4">
        <v>0</v>
      </c>
      <c r="X91" s="4">
        <v>0</v>
      </c>
      <c r="Y91" s="4">
        <v>0</v>
      </c>
      <c r="Z91" s="4">
        <v>0</v>
      </c>
      <c r="AA91" s="4">
        <v>0</v>
      </c>
      <c r="AB91" s="4">
        <v>0</v>
      </c>
      <c r="AC91" s="4">
        <v>1</v>
      </c>
      <c r="AD91" s="4">
        <v>1</v>
      </c>
      <c r="AE91" s="4">
        <v>0</v>
      </c>
      <c r="AF91" s="4">
        <v>0</v>
      </c>
      <c r="AG91" s="4">
        <v>0</v>
      </c>
      <c r="AH91" s="4">
        <v>1</v>
      </c>
      <c r="AI91" s="4">
        <v>1</v>
      </c>
      <c r="AJ91" s="4">
        <v>0</v>
      </c>
      <c r="AK91" s="4">
        <v>0</v>
      </c>
      <c r="AL91" s="4">
        <v>0</v>
      </c>
      <c r="AM91" s="4">
        <v>0</v>
      </c>
      <c r="AN91" s="4">
        <v>0</v>
      </c>
      <c r="AO91" s="4">
        <v>0</v>
      </c>
      <c r="AP91" s="4">
        <v>0</v>
      </c>
      <c r="AQ91" s="4">
        <v>0</v>
      </c>
      <c r="AR91" s="4">
        <v>2</v>
      </c>
      <c r="AS91" s="4">
        <v>15</v>
      </c>
      <c r="AT91" s="4" t="s">
        <v>20</v>
      </c>
      <c r="AU91" s="4">
        <v>100000</v>
      </c>
      <c r="AV91" s="4" t="s">
        <v>20</v>
      </c>
      <c r="AW91" s="4" t="s">
        <v>14</v>
      </c>
      <c r="AX91" s="4">
        <v>2009</v>
      </c>
      <c r="AY91" s="4">
        <v>1</v>
      </c>
      <c r="AZ91" s="4" t="s">
        <v>624</v>
      </c>
      <c r="BA91" s="4" t="s">
        <v>15</v>
      </c>
      <c r="BB91" s="4">
        <v>1</v>
      </c>
      <c r="BC91" s="4" t="s">
        <v>624</v>
      </c>
      <c r="BD91" s="4" t="s">
        <v>15</v>
      </c>
      <c r="BE91" s="4">
        <v>1</v>
      </c>
      <c r="BF91" s="4" t="s">
        <v>8</v>
      </c>
      <c r="BG91" s="4">
        <v>0</v>
      </c>
      <c r="BH91" s="4" t="s">
        <v>508</v>
      </c>
      <c r="BI91" s="4" t="s">
        <v>9</v>
      </c>
      <c r="BJ91" s="4" t="s">
        <v>16</v>
      </c>
      <c r="BK91" s="4" t="s">
        <v>17</v>
      </c>
    </row>
    <row r="94" spans="1:63">
      <c r="AR94" s="3" t="s">
        <v>21</v>
      </c>
      <c r="AS94" s="4">
        <f>AVERAGE(AS2:AS91)</f>
        <v>104.71529411764706</v>
      </c>
      <c r="AT94" s="4">
        <f>AVERAGE(AT2:AT91)</f>
        <v>267600.73846153851</v>
      </c>
      <c r="AU94" s="4">
        <f>AVERAGE(AU2:AU91)</f>
        <v>148771.80487804877</v>
      </c>
      <c r="AW94" s="4">
        <f>AVERAGE(AW2:AW91)</f>
        <v>218141</v>
      </c>
      <c r="AX94" s="4">
        <f>AVERAGE(AX2:AX91)</f>
        <v>2006.76</v>
      </c>
    </row>
    <row r="95" spans="1:63">
      <c r="AR95" s="3"/>
    </row>
    <row r="96" spans="1:63">
      <c r="AR96" s="3" t="s">
        <v>22</v>
      </c>
      <c r="AS96" s="4">
        <f>MAX(AS2:AS91)</f>
        <v>1500</v>
      </c>
      <c r="AT96" s="4">
        <f>MAX(AT2:AT91)</f>
        <v>6194000</v>
      </c>
      <c r="AU96" s="4">
        <f>MAX(AU2:AU91)</f>
        <v>1360500</v>
      </c>
      <c r="AW96" s="4">
        <f>MAX(AW2:AW91)</f>
        <v>435842</v>
      </c>
      <c r="AX96" s="4">
        <f>MAX(AX2:AX91)</f>
        <v>2014</v>
      </c>
    </row>
    <row r="97" spans="44:55">
      <c r="AR97" s="3" t="s">
        <v>23</v>
      </c>
      <c r="AS97" s="4">
        <f>MIN(AS2:AS91)</f>
        <v>0.3</v>
      </c>
      <c r="AT97" s="4">
        <f>MIN(AT2:AT91)</f>
        <v>1170.8</v>
      </c>
      <c r="AU97" s="4">
        <f>MIN(AU2:AU91)</f>
        <v>100</v>
      </c>
      <c r="AW97" s="4">
        <f>MIN(AW2:AW91)</f>
        <v>440</v>
      </c>
      <c r="AX97" s="4">
        <f>MIN(AX2:AX91)</f>
        <v>1999</v>
      </c>
    </row>
    <row r="99" spans="44:55">
      <c r="BC99" s="4" t="s">
        <v>245</v>
      </c>
    </row>
  </sheetData>
  <autoFilter ref="A1:BK91">
    <sortState ref="A2:BK91">
      <sortCondition ref="A1:A91"/>
    </sortState>
  </autoFilter>
  <phoneticPr fontId="3" type="noConversion"/>
  <hyperlinks>
    <hyperlink ref="BK39" r:id="rId1"/>
    <hyperlink ref="BK40" r:id="rId2"/>
  </hyperlink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6"/>
  <sheetViews>
    <sheetView workbookViewId="0">
      <selection activeCell="A8" sqref="A8"/>
    </sheetView>
  </sheetViews>
  <sheetFormatPr defaultRowHeight="12.75"/>
  <cols>
    <col min="1" max="1" width="26.42578125" customWidth="1"/>
    <col min="2" max="2" width="6.5703125" customWidth="1"/>
    <col min="3" max="3" width="5" customWidth="1"/>
    <col min="4" max="4" width="10.5703125" bestFit="1" customWidth="1"/>
  </cols>
  <sheetData>
    <row r="3" spans="1:7">
      <c r="A3" s="1"/>
      <c r="B3" s="1"/>
      <c r="C3" s="2"/>
      <c r="D3" s="2"/>
      <c r="E3" s="2"/>
      <c r="F3" s="2"/>
      <c r="G3" s="11"/>
    </row>
    <row r="4" spans="1:7">
      <c r="A4" s="1"/>
      <c r="B4" s="1"/>
      <c r="C4" s="2"/>
      <c r="D4" s="2"/>
      <c r="E4" s="2"/>
      <c r="F4" s="2"/>
      <c r="G4" s="11"/>
    </row>
    <row r="5" spans="1:7">
      <c r="A5" s="12"/>
      <c r="B5" s="12"/>
      <c r="C5" s="13"/>
      <c r="D5" s="13"/>
      <c r="E5" s="13"/>
      <c r="F5" s="13"/>
      <c r="G5" s="14"/>
    </row>
    <row r="6" spans="1:7">
      <c r="A6" s="12"/>
      <c r="B6" s="12"/>
      <c r="C6" s="13"/>
      <c r="D6" s="13"/>
      <c r="E6" s="13"/>
      <c r="F6" s="13"/>
      <c r="G6" s="14"/>
    </row>
    <row r="7" spans="1:7">
      <c r="A7" s="12"/>
      <c r="B7" s="12"/>
      <c r="C7" s="13"/>
      <c r="D7" s="13"/>
      <c r="E7" s="13"/>
      <c r="F7" s="13"/>
      <c r="G7" s="14"/>
    </row>
    <row r="8" spans="1:7">
      <c r="A8" s="12"/>
      <c r="B8" s="12"/>
      <c r="C8" s="13"/>
      <c r="D8" s="13"/>
      <c r="E8" s="13"/>
      <c r="F8" s="13"/>
      <c r="G8" s="14"/>
    </row>
    <row r="9" spans="1:7">
      <c r="A9" s="12"/>
      <c r="B9" s="12"/>
      <c r="C9" s="13"/>
      <c r="D9" s="13"/>
      <c r="E9" s="13"/>
      <c r="F9" s="13"/>
      <c r="G9" s="14"/>
    </row>
    <row r="10" spans="1:7">
      <c r="A10" s="12"/>
      <c r="B10" s="12"/>
      <c r="C10" s="13"/>
      <c r="D10" s="13"/>
      <c r="E10" s="13"/>
      <c r="F10" s="13"/>
      <c r="G10" s="14"/>
    </row>
    <row r="11" spans="1:7">
      <c r="A11" s="12"/>
      <c r="B11" s="12"/>
      <c r="C11" s="13"/>
      <c r="D11" s="13"/>
      <c r="E11" s="13"/>
      <c r="F11" s="13"/>
      <c r="G11" s="14"/>
    </row>
    <row r="12" spans="1:7">
      <c r="A12" s="12"/>
      <c r="B12" s="12"/>
      <c r="C12" s="13"/>
      <c r="D12" s="13"/>
      <c r="E12" s="13"/>
      <c r="F12" s="13"/>
      <c r="G12" s="14"/>
    </row>
    <row r="13" spans="1:7">
      <c r="A13" s="12"/>
      <c r="B13" s="12"/>
      <c r="C13" s="13"/>
      <c r="D13" s="13"/>
      <c r="E13" s="13"/>
      <c r="F13" s="13"/>
      <c r="G13" s="14"/>
    </row>
    <row r="14" spans="1:7">
      <c r="A14" s="12"/>
      <c r="B14" s="12"/>
      <c r="C14" s="13"/>
      <c r="D14" s="13"/>
      <c r="E14" s="13"/>
      <c r="F14" s="13"/>
      <c r="G14" s="14"/>
    </row>
    <row r="15" spans="1:7">
      <c r="A15" s="12"/>
      <c r="B15" s="12"/>
      <c r="C15" s="13"/>
      <c r="D15" s="13"/>
      <c r="E15" s="13"/>
      <c r="F15" s="13"/>
      <c r="G15" s="14"/>
    </row>
    <row r="16" spans="1:7">
      <c r="A16" s="15"/>
      <c r="B16" s="15"/>
      <c r="C16" s="16"/>
      <c r="D16" s="16"/>
      <c r="E16" s="16"/>
      <c r="F16" s="16"/>
      <c r="G16" s="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D40" sqref="D40"/>
    </sheetView>
  </sheetViews>
  <sheetFormatPr defaultRowHeight="12.75"/>
  <cols>
    <col min="1" max="1" width="37.140625" customWidth="1"/>
    <col min="2" max="2" width="18.28515625" customWidth="1"/>
    <col min="3" max="3" width="10.140625" customWidth="1"/>
    <col min="4" max="4" width="9.28515625" customWidth="1"/>
    <col min="7" max="7" width="17.7109375" customWidth="1"/>
    <col min="8" max="8" width="27.28515625" customWidth="1"/>
    <col min="9" max="9" width="13.140625" customWidth="1"/>
    <col min="10" max="10" width="14" customWidth="1"/>
  </cols>
  <sheetData>
    <row r="1" spans="1:9" ht="15">
      <c r="A1" s="7" t="s">
        <v>659</v>
      </c>
      <c r="B1" s="7" t="s">
        <v>660</v>
      </c>
      <c r="C1" s="7" t="s">
        <v>661</v>
      </c>
      <c r="D1" s="7" t="s">
        <v>556</v>
      </c>
      <c r="E1" s="7" t="s">
        <v>662</v>
      </c>
      <c r="F1" s="7" t="s">
        <v>663</v>
      </c>
      <c r="G1" s="7" t="s">
        <v>664</v>
      </c>
      <c r="H1" s="7" t="s">
        <v>601</v>
      </c>
      <c r="I1" s="7" t="s">
        <v>665</v>
      </c>
    </row>
    <row r="2" spans="1:9">
      <c r="A2" s="8" t="s">
        <v>674</v>
      </c>
      <c r="B2" s="8" t="s">
        <v>605</v>
      </c>
      <c r="C2" s="8" t="s">
        <v>621</v>
      </c>
      <c r="D2" s="8" t="s">
        <v>622</v>
      </c>
      <c r="E2" s="8" t="s">
        <v>816</v>
      </c>
      <c r="F2" s="8" t="s">
        <v>675</v>
      </c>
      <c r="G2" s="8">
        <v>1991</v>
      </c>
      <c r="H2" s="8" t="s">
        <v>612</v>
      </c>
      <c r="I2" s="8"/>
    </row>
    <row r="3" spans="1:9" ht="15">
      <c r="A3" s="8" t="s">
        <v>738</v>
      </c>
      <c r="B3" s="9" t="s">
        <v>739</v>
      </c>
      <c r="C3" s="8" t="s">
        <v>740</v>
      </c>
      <c r="D3" s="8" t="s">
        <v>520</v>
      </c>
      <c r="E3" s="8" t="s">
        <v>816</v>
      </c>
      <c r="F3" s="8" t="s">
        <v>741</v>
      </c>
      <c r="G3" s="8">
        <v>2006</v>
      </c>
      <c r="H3" s="8" t="s">
        <v>777</v>
      </c>
      <c r="I3" s="8" t="s">
        <v>739</v>
      </c>
    </row>
    <row r="4" spans="1:9">
      <c r="A4" s="8" t="s">
        <v>742</v>
      </c>
      <c r="B4" s="8" t="s">
        <v>743</v>
      </c>
      <c r="C4" s="8" t="s">
        <v>744</v>
      </c>
      <c r="D4" s="8" t="s">
        <v>622</v>
      </c>
      <c r="E4" s="8" t="s">
        <v>815</v>
      </c>
      <c r="F4" s="8" t="s">
        <v>745</v>
      </c>
      <c r="G4" s="8">
        <v>1999</v>
      </c>
      <c r="H4" s="8" t="s">
        <v>746</v>
      </c>
      <c r="I4" s="8" t="s">
        <v>747</v>
      </c>
    </row>
    <row r="5" spans="1:9">
      <c r="A5" s="8" t="s">
        <v>672</v>
      </c>
      <c r="B5" s="8" t="s">
        <v>673</v>
      </c>
      <c r="C5" s="8"/>
      <c r="D5" s="8" t="s">
        <v>520</v>
      </c>
      <c r="E5" s="8" t="s">
        <v>668</v>
      </c>
      <c r="F5" s="8"/>
      <c r="G5" s="8">
        <v>2012</v>
      </c>
      <c r="H5" s="8" t="s">
        <v>679</v>
      </c>
      <c r="I5" s="8"/>
    </row>
    <row r="6" spans="1:9">
      <c r="A6" s="8" t="s">
        <v>666</v>
      </c>
      <c r="B6" s="8" t="s">
        <v>667</v>
      </c>
      <c r="C6" s="8" t="s">
        <v>252</v>
      </c>
      <c r="D6" s="8" t="s">
        <v>520</v>
      </c>
      <c r="E6" s="8" t="s">
        <v>668</v>
      </c>
      <c r="F6" s="8"/>
      <c r="G6" s="8">
        <v>2005</v>
      </c>
      <c r="H6" s="8" t="s">
        <v>669</v>
      </c>
      <c r="I6" s="8"/>
    </row>
    <row r="7" spans="1:9">
      <c r="A7" s="8" t="s">
        <v>676</v>
      </c>
      <c r="B7" s="8" t="s">
        <v>677</v>
      </c>
      <c r="C7" s="8" t="s">
        <v>678</v>
      </c>
      <c r="D7" s="8" t="s">
        <v>520</v>
      </c>
      <c r="E7" s="8" t="s">
        <v>668</v>
      </c>
      <c r="F7" s="8" t="s">
        <v>670</v>
      </c>
      <c r="G7" s="8">
        <v>2012</v>
      </c>
      <c r="H7" s="8" t="s">
        <v>679</v>
      </c>
      <c r="I7" s="8"/>
    </row>
    <row r="8" spans="1:9" ht="15">
      <c r="A8" s="8" t="s">
        <v>680</v>
      </c>
      <c r="B8" s="9" t="s">
        <v>681</v>
      </c>
      <c r="C8" s="8" t="s">
        <v>410</v>
      </c>
      <c r="D8" s="8" t="s">
        <v>608</v>
      </c>
      <c r="E8" s="8" t="s">
        <v>668</v>
      </c>
      <c r="F8" s="8" t="s">
        <v>670</v>
      </c>
      <c r="G8" s="8">
        <v>2002</v>
      </c>
      <c r="H8" s="8" t="s">
        <v>671</v>
      </c>
      <c r="I8" s="8" t="s">
        <v>682</v>
      </c>
    </row>
    <row r="9" spans="1:9">
      <c r="A9" s="8" t="s">
        <v>683</v>
      </c>
      <c r="B9" s="8" t="s">
        <v>684</v>
      </c>
      <c r="C9" s="8" t="s">
        <v>158</v>
      </c>
      <c r="D9" s="8" t="s">
        <v>520</v>
      </c>
      <c r="E9" s="8" t="s">
        <v>668</v>
      </c>
      <c r="F9" s="8" t="s">
        <v>685</v>
      </c>
      <c r="G9" s="8">
        <v>2014</v>
      </c>
      <c r="H9" s="8" t="s">
        <v>679</v>
      </c>
      <c r="I9" s="8" t="s">
        <v>686</v>
      </c>
    </row>
    <row r="10" spans="1:9" ht="15">
      <c r="A10" s="8" t="s">
        <v>687</v>
      </c>
      <c r="B10" s="9" t="s">
        <v>688</v>
      </c>
      <c r="C10" s="8" t="s">
        <v>410</v>
      </c>
      <c r="D10" s="8" t="s">
        <v>608</v>
      </c>
      <c r="E10" s="8" t="s">
        <v>668</v>
      </c>
      <c r="F10" s="8" t="s">
        <v>670</v>
      </c>
      <c r="G10" s="8">
        <v>2001</v>
      </c>
      <c r="H10" s="8" t="s">
        <v>689</v>
      </c>
      <c r="I10" s="8" t="s">
        <v>690</v>
      </c>
    </row>
    <row r="11" spans="1:9">
      <c r="A11" s="8" t="s">
        <v>691</v>
      </c>
      <c r="B11" s="8" t="s">
        <v>692</v>
      </c>
      <c r="C11" s="8" t="s">
        <v>381</v>
      </c>
      <c r="D11" s="8" t="s">
        <v>520</v>
      </c>
      <c r="E11" s="8" t="s">
        <v>668</v>
      </c>
      <c r="F11" s="8" t="s">
        <v>443</v>
      </c>
      <c r="G11" s="8">
        <v>2015</v>
      </c>
      <c r="H11" s="8" t="s">
        <v>679</v>
      </c>
      <c r="I11" s="8" t="s">
        <v>693</v>
      </c>
    </row>
    <row r="12" spans="1:9">
      <c r="A12" s="8" t="s">
        <v>694</v>
      </c>
      <c r="B12" s="8" t="s">
        <v>695</v>
      </c>
      <c r="C12" s="8" t="s">
        <v>647</v>
      </c>
      <c r="D12" s="8" t="s">
        <v>622</v>
      </c>
      <c r="E12" s="8" t="s">
        <v>668</v>
      </c>
      <c r="F12" s="8" t="s">
        <v>670</v>
      </c>
      <c r="G12" s="8">
        <v>2001</v>
      </c>
      <c r="H12" s="8" t="s">
        <v>671</v>
      </c>
      <c r="I12" s="8" t="s">
        <v>696</v>
      </c>
    </row>
    <row r="13" spans="1:9" ht="15">
      <c r="A13" s="8" t="s">
        <v>697</v>
      </c>
      <c r="B13" s="9" t="s">
        <v>698</v>
      </c>
      <c r="C13" s="8" t="s">
        <v>449</v>
      </c>
      <c r="D13" s="8" t="s">
        <v>622</v>
      </c>
      <c r="E13" s="8" t="s">
        <v>668</v>
      </c>
      <c r="F13" s="8" t="s">
        <v>699</v>
      </c>
      <c r="G13" s="8">
        <v>1986</v>
      </c>
      <c r="H13" s="8" t="s">
        <v>700</v>
      </c>
      <c r="I13" s="8" t="s">
        <v>701</v>
      </c>
    </row>
    <row r="14" spans="1:9">
      <c r="A14" s="8" t="s">
        <v>702</v>
      </c>
      <c r="B14" s="8" t="s">
        <v>703</v>
      </c>
      <c r="C14" s="8" t="s">
        <v>158</v>
      </c>
      <c r="D14" s="8" t="s">
        <v>520</v>
      </c>
      <c r="E14" s="8" t="s">
        <v>668</v>
      </c>
      <c r="F14" s="8" t="s">
        <v>704</v>
      </c>
      <c r="G14" s="8">
        <v>2014</v>
      </c>
      <c r="H14" s="8" t="s">
        <v>679</v>
      </c>
      <c r="I14" s="8" t="s">
        <v>705</v>
      </c>
    </row>
    <row r="15" spans="1:9">
      <c r="A15" s="8" t="s">
        <v>706</v>
      </c>
      <c r="B15" s="8" t="s">
        <v>707</v>
      </c>
      <c r="C15" s="8" t="s">
        <v>358</v>
      </c>
      <c r="D15" s="8" t="s">
        <v>520</v>
      </c>
      <c r="E15" s="8" t="s">
        <v>668</v>
      </c>
      <c r="F15" s="8" t="s">
        <v>708</v>
      </c>
      <c r="G15" s="8">
        <v>2013</v>
      </c>
      <c r="H15" s="8" t="s">
        <v>679</v>
      </c>
      <c r="I15" s="8"/>
    </row>
    <row r="16" spans="1:9">
      <c r="A16" s="8" t="s">
        <v>473</v>
      </c>
      <c r="B16" s="8" t="s">
        <v>709</v>
      </c>
      <c r="C16" s="8" t="s">
        <v>542</v>
      </c>
      <c r="D16" s="8" t="s">
        <v>622</v>
      </c>
      <c r="E16" s="8" t="s">
        <v>668</v>
      </c>
      <c r="F16" s="8" t="s">
        <v>710</v>
      </c>
      <c r="G16" s="8">
        <v>1976</v>
      </c>
      <c r="H16" s="8" t="s">
        <v>671</v>
      </c>
      <c r="I16" s="8" t="s">
        <v>711</v>
      </c>
    </row>
    <row r="17" spans="1:9" ht="15">
      <c r="A17" s="8" t="s">
        <v>712</v>
      </c>
      <c r="B17" s="9" t="s">
        <v>713</v>
      </c>
      <c r="C17" s="8" t="s">
        <v>410</v>
      </c>
      <c r="D17" s="8" t="s">
        <v>608</v>
      </c>
      <c r="E17" s="8" t="s">
        <v>668</v>
      </c>
      <c r="F17" s="8"/>
      <c r="G17" s="8">
        <v>2009</v>
      </c>
      <c r="H17" s="8" t="s">
        <v>714</v>
      </c>
      <c r="I17" s="8" t="s">
        <v>715</v>
      </c>
    </row>
    <row r="18" spans="1:9">
      <c r="A18" s="8" t="s">
        <v>716</v>
      </c>
      <c r="B18" s="8" t="s">
        <v>717</v>
      </c>
      <c r="C18" s="8" t="s">
        <v>410</v>
      </c>
      <c r="D18" s="8" t="s">
        <v>608</v>
      </c>
      <c r="E18" s="8" t="s">
        <v>668</v>
      </c>
      <c r="F18" s="8"/>
      <c r="G18" s="8">
        <v>2009</v>
      </c>
      <c r="H18" s="8" t="s">
        <v>714</v>
      </c>
      <c r="I18" s="8" t="s">
        <v>718</v>
      </c>
    </row>
    <row r="19" spans="1:9">
      <c r="A19" s="8" t="s">
        <v>719</v>
      </c>
      <c r="B19" s="8" t="s">
        <v>720</v>
      </c>
      <c r="C19" s="8" t="s">
        <v>410</v>
      </c>
      <c r="D19" s="8" t="s">
        <v>608</v>
      </c>
      <c r="E19" s="8" t="s">
        <v>668</v>
      </c>
      <c r="F19" s="8" t="s">
        <v>721</v>
      </c>
      <c r="G19" s="8">
        <v>2008</v>
      </c>
      <c r="H19" s="8" t="s">
        <v>714</v>
      </c>
      <c r="I19" s="8" t="s">
        <v>718</v>
      </c>
    </row>
    <row r="20" spans="1:9">
      <c r="A20" s="8" t="s">
        <v>722</v>
      </c>
      <c r="B20" s="8" t="s">
        <v>723</v>
      </c>
      <c r="C20" s="8" t="s">
        <v>410</v>
      </c>
      <c r="D20" s="8" t="s">
        <v>608</v>
      </c>
      <c r="E20" s="8" t="s">
        <v>668</v>
      </c>
      <c r="F20" s="8" t="s">
        <v>670</v>
      </c>
      <c r="G20" s="8">
        <v>2009</v>
      </c>
      <c r="H20" s="8" t="s">
        <v>714</v>
      </c>
      <c r="I20" s="8" t="s">
        <v>718</v>
      </c>
    </row>
    <row r="21" spans="1:9">
      <c r="A21" s="8" t="s">
        <v>724</v>
      </c>
      <c r="B21" s="8" t="s">
        <v>725</v>
      </c>
      <c r="C21" s="8" t="s">
        <v>410</v>
      </c>
      <c r="D21" s="8" t="s">
        <v>608</v>
      </c>
      <c r="E21" s="8" t="s">
        <v>668</v>
      </c>
      <c r="F21" s="8" t="s">
        <v>670</v>
      </c>
      <c r="G21" s="8">
        <v>2008</v>
      </c>
      <c r="H21" s="8" t="s">
        <v>714</v>
      </c>
      <c r="I21" s="8" t="s">
        <v>718</v>
      </c>
    </row>
    <row r="22" spans="1:9">
      <c r="A22" s="8" t="s">
        <v>726</v>
      </c>
      <c r="B22" s="8" t="s">
        <v>727</v>
      </c>
      <c r="C22" s="8" t="s">
        <v>410</v>
      </c>
      <c r="D22" s="8" t="s">
        <v>608</v>
      </c>
      <c r="E22" s="8" t="s">
        <v>668</v>
      </c>
      <c r="F22" s="8" t="s">
        <v>728</v>
      </c>
      <c r="G22" s="8">
        <v>2009</v>
      </c>
      <c r="H22" s="8" t="s">
        <v>714</v>
      </c>
      <c r="I22" s="8" t="s">
        <v>718</v>
      </c>
    </row>
    <row r="23" spans="1:9">
      <c r="A23" s="8" t="s">
        <v>729</v>
      </c>
      <c r="B23" s="8" t="s">
        <v>730</v>
      </c>
      <c r="C23" s="8" t="s">
        <v>410</v>
      </c>
      <c r="D23" s="8" t="s">
        <v>608</v>
      </c>
      <c r="E23" s="8" t="s">
        <v>668</v>
      </c>
      <c r="F23" s="8" t="s">
        <v>731</v>
      </c>
      <c r="G23" s="8">
        <v>2009</v>
      </c>
      <c r="H23" s="8" t="s">
        <v>714</v>
      </c>
      <c r="I23" s="8" t="s">
        <v>718</v>
      </c>
    </row>
    <row r="24" spans="1:9">
      <c r="A24" s="8" t="s">
        <v>732</v>
      </c>
      <c r="B24" s="8" t="s">
        <v>733</v>
      </c>
      <c r="C24" s="8" t="s">
        <v>410</v>
      </c>
      <c r="D24" s="8" t="s">
        <v>608</v>
      </c>
      <c r="E24" s="8" t="s">
        <v>668</v>
      </c>
      <c r="F24" s="8" t="s">
        <v>734</v>
      </c>
      <c r="G24" s="8">
        <v>2009</v>
      </c>
      <c r="H24" s="8" t="s">
        <v>714</v>
      </c>
      <c r="I24" s="8" t="s">
        <v>718</v>
      </c>
    </row>
    <row r="25" spans="1:9">
      <c r="A25" s="8" t="s">
        <v>735</v>
      </c>
      <c r="B25" s="8" t="s">
        <v>736</v>
      </c>
      <c r="C25" s="8" t="s">
        <v>410</v>
      </c>
      <c r="D25" s="8" t="s">
        <v>608</v>
      </c>
      <c r="E25" s="8" t="s">
        <v>668</v>
      </c>
      <c r="F25" s="8" t="s">
        <v>670</v>
      </c>
      <c r="G25" s="8">
        <v>2010</v>
      </c>
      <c r="H25" s="8" t="s">
        <v>714</v>
      </c>
      <c r="I25" s="8" t="s">
        <v>718</v>
      </c>
    </row>
    <row r="26" spans="1:9">
      <c r="A26" s="8" t="s">
        <v>737</v>
      </c>
      <c r="B26" s="8" t="s">
        <v>776</v>
      </c>
      <c r="C26" s="8" t="s">
        <v>775</v>
      </c>
      <c r="D26" s="8" t="s">
        <v>520</v>
      </c>
      <c r="E26" s="8" t="s">
        <v>668</v>
      </c>
      <c r="F26" s="8" t="s">
        <v>670</v>
      </c>
      <c r="G26" s="8">
        <v>1981</v>
      </c>
      <c r="H26" s="8" t="s">
        <v>777</v>
      </c>
      <c r="I26" s="8"/>
    </row>
    <row r="27" spans="1:9">
      <c r="A27" s="8" t="s">
        <v>748</v>
      </c>
      <c r="B27" s="8" t="s">
        <v>749</v>
      </c>
      <c r="C27" s="8" t="s">
        <v>252</v>
      </c>
      <c r="D27" s="8" t="s">
        <v>520</v>
      </c>
      <c r="E27" s="8" t="s">
        <v>668</v>
      </c>
      <c r="F27" s="8" t="s">
        <v>750</v>
      </c>
      <c r="G27" s="8">
        <v>2014</v>
      </c>
      <c r="H27" s="8" t="s">
        <v>679</v>
      </c>
      <c r="I27" s="8" t="s">
        <v>693</v>
      </c>
    </row>
    <row r="28" spans="1:9">
      <c r="A28" s="8" t="s">
        <v>751</v>
      </c>
      <c r="B28" s="8" t="s">
        <v>752</v>
      </c>
      <c r="C28" s="8" t="s">
        <v>327</v>
      </c>
      <c r="D28" s="8" t="s">
        <v>520</v>
      </c>
      <c r="E28" s="8" t="s">
        <v>668</v>
      </c>
      <c r="F28" s="8" t="s">
        <v>753</v>
      </c>
      <c r="G28" s="8">
        <v>1968</v>
      </c>
      <c r="H28" s="8" t="s">
        <v>671</v>
      </c>
      <c r="I28" s="8" t="s">
        <v>754</v>
      </c>
    </row>
    <row r="29" spans="1:9">
      <c r="A29" s="8" t="s">
        <v>755</v>
      </c>
      <c r="B29" s="8" t="s">
        <v>756</v>
      </c>
      <c r="C29" s="8" t="s">
        <v>2</v>
      </c>
      <c r="D29" s="8" t="s">
        <v>520</v>
      </c>
      <c r="E29" s="8" t="s">
        <v>668</v>
      </c>
      <c r="F29" s="8" t="s">
        <v>757</v>
      </c>
      <c r="G29" s="8">
        <v>2014</v>
      </c>
      <c r="H29" s="8" t="s">
        <v>679</v>
      </c>
      <c r="I29" s="8" t="s">
        <v>758</v>
      </c>
    </row>
    <row r="30" spans="1:9">
      <c r="A30" s="8" t="s">
        <v>759</v>
      </c>
      <c r="B30" s="8" t="s">
        <v>760</v>
      </c>
      <c r="C30" s="8" t="s">
        <v>206</v>
      </c>
      <c r="D30" s="8" t="s">
        <v>520</v>
      </c>
      <c r="E30" s="8" t="s">
        <v>668</v>
      </c>
      <c r="F30" s="8" t="s">
        <v>761</v>
      </c>
      <c r="G30" s="8">
        <v>2003</v>
      </c>
      <c r="H30" s="8" t="s">
        <v>671</v>
      </c>
      <c r="I30" s="8" t="s">
        <v>762</v>
      </c>
    </row>
    <row r="31" spans="1:9">
      <c r="A31" s="8" t="s">
        <v>763</v>
      </c>
      <c r="B31" s="8" t="s">
        <v>764</v>
      </c>
      <c r="C31" s="8" t="s">
        <v>158</v>
      </c>
      <c r="D31" s="8" t="s">
        <v>520</v>
      </c>
      <c r="E31" s="8" t="s">
        <v>668</v>
      </c>
      <c r="F31" s="8" t="s">
        <v>765</v>
      </c>
      <c r="G31" s="8">
        <v>2002</v>
      </c>
      <c r="H31" s="8" t="s">
        <v>671</v>
      </c>
      <c r="I31" s="8" t="s">
        <v>766</v>
      </c>
    </row>
    <row r="32" spans="1:9">
      <c r="A32" s="8" t="s">
        <v>767</v>
      </c>
      <c r="B32" s="8" t="s">
        <v>768</v>
      </c>
      <c r="C32" s="8" t="s">
        <v>410</v>
      </c>
      <c r="D32" s="8" t="s">
        <v>608</v>
      </c>
      <c r="E32" s="8" t="s">
        <v>668</v>
      </c>
      <c r="F32" s="8" t="s">
        <v>670</v>
      </c>
      <c r="G32" s="8">
        <v>2001</v>
      </c>
      <c r="H32" s="8" t="s">
        <v>671</v>
      </c>
      <c r="I32" s="8" t="s">
        <v>769</v>
      </c>
    </row>
    <row r="33" spans="1:9">
      <c r="A33" s="8" t="s">
        <v>770</v>
      </c>
      <c r="B33" s="8" t="s">
        <v>771</v>
      </c>
      <c r="C33" s="8" t="s">
        <v>294</v>
      </c>
      <c r="D33" s="8" t="s">
        <v>520</v>
      </c>
      <c r="E33" s="8" t="s">
        <v>668</v>
      </c>
      <c r="F33" s="8" t="s">
        <v>443</v>
      </c>
      <c r="G33" s="8">
        <v>2014</v>
      </c>
      <c r="H33" s="8" t="s">
        <v>679</v>
      </c>
      <c r="I33" s="8" t="s">
        <v>693</v>
      </c>
    </row>
    <row r="34" spans="1:9">
      <c r="A34" s="10" t="s">
        <v>772</v>
      </c>
      <c r="B34" s="10" t="s">
        <v>773</v>
      </c>
      <c r="C34" s="10" t="s">
        <v>774</v>
      </c>
      <c r="D34" s="10" t="s">
        <v>622</v>
      </c>
      <c r="E34" s="10" t="s">
        <v>668</v>
      </c>
      <c r="F34" s="10" t="s">
        <v>670</v>
      </c>
      <c r="G34" s="10">
        <v>1970</v>
      </c>
      <c r="H34" s="10" t="s">
        <v>777</v>
      </c>
      <c r="I34" s="10"/>
    </row>
  </sheetData>
  <hyperlinks>
    <hyperlink ref="B17" r:id="rId1"/>
    <hyperlink ref="B18" r:id="rId2" display="www.ripublication.com/ijmibs-spl/ijbmisv4n3spl_02.pdf"/>
    <hyperlink ref="B12" r:id="rId3" display="http://www.worldbank.org/projects/search?lang=en&amp;status_exact=Active^Closed&amp;prodline_exact=GU^PE&amp;mjsectorcode_exact=AX"/>
    <hyperlink ref="B19" r:id="rId4" display="www.ripublication.com/ijmibs-spl/ijbmisv4n3spl_02.pdf"/>
    <hyperlink ref="B15" r:id="rId5"/>
    <hyperlink ref="B16" r:id="rId6" display="www.infodev.org/infodev-files/agribusiness.chile_.web_.pdf"/>
    <hyperlink ref="B20" r:id="rId7" display="www.ripublication.com/ijmibs-spl/ijbmisv4n3spl_02.pdf"/>
    <hyperlink ref="B21" r:id="rId8" display="www.ripublication.com/ijmibs-spl/ijbmisv4n3spl_02.pdf"/>
    <hyperlink ref="B22" r:id="rId9" display="www.ripublication.com/ijmibs-spl/ijbmisv4n3spl_02.pdf"/>
    <hyperlink ref="B23" r:id="rId10" display="www.ripublication.com/ijmibs-spl/ijbmisv4n3spl_02.pdf"/>
    <hyperlink ref="B24" r:id="rId11" display="www.ripublication.com/ijmibs-spl/ijbmisv4n3spl_02.pdf"/>
    <hyperlink ref="B25" r:id="rId12" display="www.ripublication.com/ijmibs-spl/ijbmisv4n3spl_02.pdf"/>
    <hyperlink ref="B10" r:id="rId13"/>
    <hyperlink ref="B13" r:id="rId14"/>
    <hyperlink ref="B8" r:id="rId15"/>
    <hyperlink ref="B3" r:id="rId16"/>
  </hyperlinks>
  <pageMargins left="0.7" right="0.7" top="0.75" bottom="0.75" header="0.3" footer="0.3"/>
  <tableParts count="1">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ClusterData</vt:lpstr>
      <vt:lpstr>Pivot Table</vt:lpstr>
      <vt:lpstr>Incubators</vt:lpstr>
    </vt:vector>
  </TitlesOfParts>
  <Company>Colby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PIERRE E. BISCAYE</cp:lastModifiedBy>
  <dcterms:created xsi:type="dcterms:W3CDTF">2015-04-24T16:46:40Z</dcterms:created>
  <dcterms:modified xsi:type="dcterms:W3CDTF">2016-07-06T16:29:27Z</dcterms:modified>
</cp:coreProperties>
</file>