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R:\Project\EPAR\Final Deliverables\257_Farming_Systems_20131218\"/>
    </mc:Choice>
  </mc:AlternateContent>
  <bookViews>
    <workbookView xWindow="11655" yWindow="2025" windowWidth="20700" windowHeight="11760"/>
  </bookViews>
  <sheets>
    <sheet name="Cover Sheet" sheetId="4" r:id="rId1"/>
    <sheet name="Descriptives" sheetId="1" r:id="rId2"/>
    <sheet name="FAO Definitions" sheetId="2" r:id="rId3"/>
    <sheet name="TZNPS Cash Crop Definitions" sheetId="3" r:id="rId4"/>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71" i="1" l="1"/>
  <c r="H41" i="1"/>
  <c r="E2" i="1" l="1"/>
  <c r="E19" i="1" s="1"/>
  <c r="D2" i="1"/>
  <c r="D19" i="1" s="1"/>
  <c r="D11" i="1"/>
  <c r="D45" i="1" s="1"/>
  <c r="C2" i="1"/>
  <c r="C19" i="1" s="1"/>
  <c r="C28" i="1"/>
  <c r="C58" i="1" s="1"/>
  <c r="C30" i="1"/>
  <c r="C60" i="1"/>
  <c r="C11" i="1"/>
  <c r="C63" i="1" s="1"/>
  <c r="C13" i="1"/>
  <c r="C65" i="1"/>
  <c r="C15" i="1"/>
  <c r="C67" i="1" s="1"/>
  <c r="C23" i="1"/>
  <c r="C75" i="1" s="1"/>
  <c r="C24" i="1"/>
  <c r="C56" i="1" s="1"/>
  <c r="C76" i="1"/>
  <c r="E23" i="1"/>
  <c r="E75" i="1"/>
  <c r="F2" i="1"/>
  <c r="F19" i="1" s="1"/>
  <c r="G2" i="1"/>
  <c r="G19" i="1" s="1"/>
  <c r="H2" i="1"/>
  <c r="H23" i="1"/>
  <c r="H75" i="1"/>
  <c r="I2" i="1"/>
  <c r="I19" i="1" s="1"/>
  <c r="I23" i="1"/>
  <c r="I75" i="1"/>
  <c r="E24" i="1"/>
  <c r="E76" i="1"/>
  <c r="F24" i="1"/>
  <c r="F56" i="1" s="1"/>
  <c r="H24" i="1"/>
  <c r="H76" i="1" s="1"/>
  <c r="I24" i="1"/>
  <c r="I76" i="1"/>
  <c r="D22" i="1"/>
  <c r="D74" i="1" s="1"/>
  <c r="H22" i="1"/>
  <c r="H74" i="1"/>
  <c r="I22" i="1"/>
  <c r="I54" i="1" s="1"/>
  <c r="I11" i="1"/>
  <c r="I45" i="1" s="1"/>
  <c r="I63" i="1"/>
  <c r="E12" i="1"/>
  <c r="E34" i="1" s="1"/>
  <c r="H12" i="1"/>
  <c r="H34" i="1" s="1"/>
  <c r="I12" i="1"/>
  <c r="I64" i="1"/>
  <c r="D13" i="1"/>
  <c r="D65" i="1" s="1"/>
  <c r="I13" i="1"/>
  <c r="I65" i="1"/>
  <c r="H14" i="1"/>
  <c r="I14" i="1"/>
  <c r="I66" i="1" s="1"/>
  <c r="D15" i="1"/>
  <c r="D67" i="1"/>
  <c r="I15" i="1"/>
  <c r="I67" i="1" s="1"/>
  <c r="D16" i="1"/>
  <c r="D68" i="1"/>
  <c r="I16" i="1"/>
  <c r="I68" i="1" s="1"/>
  <c r="D17" i="1"/>
  <c r="D51" i="1" s="1"/>
  <c r="D69" i="1"/>
  <c r="E17" i="1"/>
  <c r="H17" i="1"/>
  <c r="I17" i="1"/>
  <c r="I69" i="1"/>
  <c r="I18" i="1"/>
  <c r="I70" i="1" s="1"/>
  <c r="D10" i="1"/>
  <c r="D62" i="1"/>
  <c r="E10" i="1"/>
  <c r="E62" i="1" s="1"/>
  <c r="G10" i="1"/>
  <c r="G32" i="1" s="1"/>
  <c r="H10" i="1"/>
  <c r="H62" i="1"/>
  <c r="I10" i="1"/>
  <c r="I62" i="1" s="1"/>
  <c r="E28" i="1"/>
  <c r="E58" i="1" s="1"/>
  <c r="H28" i="1"/>
  <c r="H58" i="1"/>
  <c r="I28" i="1"/>
  <c r="I58" i="1" s="1"/>
  <c r="D29" i="1"/>
  <c r="D59" i="1"/>
  <c r="E29" i="1"/>
  <c r="E59" i="1" s="1"/>
  <c r="G29" i="1"/>
  <c r="G59" i="1" s="1"/>
  <c r="H29" i="1"/>
  <c r="H59" i="1"/>
  <c r="I29" i="1"/>
  <c r="I59" i="1" s="1"/>
  <c r="E30" i="1"/>
  <c r="E60" i="1" s="1"/>
  <c r="H30" i="1"/>
  <c r="H60" i="1"/>
  <c r="I30" i="1"/>
  <c r="I60" i="1" s="1"/>
  <c r="E55" i="1"/>
  <c r="H55" i="1"/>
  <c r="I55" i="1"/>
  <c r="E56" i="1"/>
  <c r="I56" i="1"/>
  <c r="D54" i="1"/>
  <c r="H54" i="1"/>
  <c r="I51" i="1"/>
  <c r="I52" i="1"/>
  <c r="D49" i="1"/>
  <c r="D50" i="1"/>
  <c r="H16" i="1"/>
  <c r="H38" i="1" s="1"/>
  <c r="I46" i="1"/>
  <c r="I47" i="1"/>
  <c r="I50" i="1"/>
  <c r="D44" i="1"/>
  <c r="E44" i="1"/>
  <c r="H44" i="1"/>
  <c r="C47" i="1"/>
  <c r="H11" i="1"/>
  <c r="H33" i="1" s="1"/>
  <c r="I33" i="1"/>
  <c r="I34" i="1"/>
  <c r="C35" i="1"/>
  <c r="D35" i="1"/>
  <c r="E13" i="1"/>
  <c r="E35" i="1"/>
  <c r="H13" i="1"/>
  <c r="H35" i="1" s="1"/>
  <c r="I35" i="1"/>
  <c r="E14" i="1"/>
  <c r="E36" i="1" s="1"/>
  <c r="H36" i="1"/>
  <c r="I36" i="1"/>
  <c r="D37" i="1"/>
  <c r="E15" i="1"/>
  <c r="E37" i="1" s="1"/>
  <c r="H15" i="1"/>
  <c r="H37" i="1"/>
  <c r="C16" i="1"/>
  <c r="C38" i="1"/>
  <c r="D38" i="1"/>
  <c r="E16" i="1"/>
  <c r="E38" i="1" s="1"/>
  <c r="D39" i="1"/>
  <c r="E39" i="1"/>
  <c r="I39" i="1"/>
  <c r="C18" i="1"/>
  <c r="C40" i="1" s="1"/>
  <c r="E18" i="1"/>
  <c r="E40" i="1" s="1"/>
  <c r="H18" i="1"/>
  <c r="H40" i="1" s="1"/>
  <c r="C20" i="1"/>
  <c r="D20" i="1"/>
  <c r="E20" i="1"/>
  <c r="H20" i="1"/>
  <c r="I20" i="1"/>
  <c r="I32" i="1"/>
  <c r="D32" i="1"/>
  <c r="E32" i="1"/>
  <c r="H32" i="1"/>
  <c r="H25" i="1"/>
  <c r="H77" i="1" s="1"/>
  <c r="D25" i="1"/>
  <c r="D77" i="1" s="1"/>
  <c r="I26" i="1"/>
  <c r="I78" i="1" s="1"/>
  <c r="E26" i="1"/>
  <c r="E78" i="1" s="1"/>
  <c r="E22" i="1"/>
  <c r="H26" i="1"/>
  <c r="H78" i="1" s="1"/>
  <c r="D26" i="1"/>
  <c r="D78" i="1" s="1"/>
  <c r="F25" i="1"/>
  <c r="F77" i="1" s="1"/>
  <c r="C26" i="1"/>
  <c r="C78" i="1" s="1"/>
  <c r="I25" i="1"/>
  <c r="I77" i="1" s="1"/>
  <c r="E25" i="1"/>
  <c r="E77" i="1" s="1"/>
  <c r="D8" i="1"/>
  <c r="E8" i="1"/>
  <c r="F8" i="1"/>
  <c r="G8" i="1"/>
  <c r="H8" i="1"/>
  <c r="I8" i="1"/>
  <c r="C8" i="1"/>
  <c r="J5" i="1"/>
  <c r="J3" i="1"/>
  <c r="F14" i="1" l="1"/>
  <c r="F11" i="1"/>
  <c r="F26" i="1"/>
  <c r="F78" i="1" s="1"/>
  <c r="I40" i="1"/>
  <c r="C33" i="1"/>
  <c r="C45" i="1"/>
  <c r="I49" i="1"/>
  <c r="C55" i="1"/>
  <c r="F30" i="1"/>
  <c r="F60" i="1" s="1"/>
  <c r="F28" i="1"/>
  <c r="F58" i="1" s="1"/>
  <c r="D63" i="1"/>
  <c r="F22" i="1"/>
  <c r="G24" i="1"/>
  <c r="C25" i="1"/>
  <c r="C77" i="1" s="1"/>
  <c r="I38" i="1"/>
  <c r="I37" i="1"/>
  <c r="C37" i="1"/>
  <c r="D14" i="1"/>
  <c r="D36" i="1" s="1"/>
  <c r="I44" i="1"/>
  <c r="I48" i="1"/>
  <c r="G62" i="1"/>
  <c r="D12" i="1"/>
  <c r="I74" i="1"/>
  <c r="F76" i="1"/>
  <c r="F23" i="1"/>
  <c r="C14" i="1"/>
  <c r="C10" i="1"/>
  <c r="D33" i="1"/>
  <c r="G20" i="1"/>
  <c r="G42" i="1" s="1"/>
  <c r="G44" i="1"/>
  <c r="G17" i="1"/>
  <c r="G13" i="1"/>
  <c r="F20" i="1"/>
  <c r="G18" i="1"/>
  <c r="G40" i="1" s="1"/>
  <c r="C49" i="1"/>
  <c r="D47" i="1"/>
  <c r="H56" i="1"/>
  <c r="D30" i="1"/>
  <c r="D60" i="1" s="1"/>
  <c r="F29" i="1"/>
  <c r="F59" i="1" s="1"/>
  <c r="D28" i="1"/>
  <c r="D58" i="1" s="1"/>
  <c r="F10" i="1"/>
  <c r="F18" i="1"/>
  <c r="G16" i="1"/>
  <c r="G15" i="1"/>
  <c r="G12" i="1"/>
  <c r="C22" i="1"/>
  <c r="G25" i="1"/>
  <c r="G77" i="1" s="1"/>
  <c r="G26" i="1"/>
  <c r="G78" i="1" s="1"/>
  <c r="F17" i="1"/>
  <c r="G14" i="1"/>
  <c r="F13" i="1"/>
  <c r="G11" i="1"/>
  <c r="C17" i="1"/>
  <c r="C12" i="1"/>
  <c r="C29" i="1"/>
  <c r="C59" i="1" s="1"/>
  <c r="E11" i="1"/>
  <c r="E33" i="1" s="1"/>
  <c r="G30" i="1"/>
  <c r="G60" i="1" s="1"/>
  <c r="G28" i="1"/>
  <c r="G58" i="1" s="1"/>
  <c r="D18" i="1"/>
  <c r="F16" i="1"/>
  <c r="F15" i="1"/>
  <c r="F12" i="1"/>
  <c r="G22" i="1"/>
  <c r="D24" i="1"/>
  <c r="G23" i="1"/>
  <c r="D23" i="1"/>
  <c r="I42" i="1"/>
  <c r="I72" i="1"/>
  <c r="H42" i="1"/>
  <c r="H72" i="1"/>
  <c r="G72" i="1"/>
  <c r="F42" i="1"/>
  <c r="F72" i="1"/>
  <c r="E42" i="1"/>
  <c r="E72" i="1"/>
  <c r="D42" i="1"/>
  <c r="D72" i="1"/>
  <c r="C42" i="1"/>
  <c r="C72" i="1"/>
  <c r="I41" i="1"/>
  <c r="I71" i="1"/>
  <c r="G41" i="1"/>
  <c r="G71" i="1"/>
  <c r="F41" i="1"/>
  <c r="F71" i="1"/>
  <c r="C41" i="1"/>
  <c r="C71" i="1"/>
  <c r="D41" i="1"/>
  <c r="D71" i="1"/>
  <c r="E41" i="1"/>
  <c r="E71" i="1"/>
  <c r="E74" i="1"/>
  <c r="E54" i="1"/>
  <c r="H70" i="1"/>
  <c r="H52" i="1"/>
  <c r="G70" i="1"/>
  <c r="G52" i="1"/>
  <c r="E70" i="1"/>
  <c r="E52" i="1"/>
  <c r="C70" i="1"/>
  <c r="C52" i="1"/>
  <c r="E68" i="1"/>
  <c r="E50" i="1"/>
  <c r="C68" i="1"/>
  <c r="C50" i="1"/>
  <c r="H67" i="1"/>
  <c r="H49" i="1"/>
  <c r="E67" i="1"/>
  <c r="E49" i="1"/>
  <c r="E66" i="1"/>
  <c r="E48" i="1"/>
  <c r="D66" i="1"/>
  <c r="D48" i="1"/>
  <c r="H65" i="1"/>
  <c r="H47" i="1"/>
  <c r="E65" i="1"/>
  <c r="E47" i="1"/>
  <c r="H63" i="1"/>
  <c r="H45" i="1"/>
  <c r="H68" i="1"/>
  <c r="H50" i="1"/>
  <c r="H69" i="1"/>
  <c r="H51" i="1"/>
  <c r="H39" i="1"/>
  <c r="E69" i="1"/>
  <c r="E51" i="1"/>
  <c r="H66" i="1"/>
  <c r="H48" i="1"/>
  <c r="H64" i="1"/>
  <c r="H46" i="1"/>
  <c r="E64" i="1"/>
  <c r="E46" i="1"/>
  <c r="D76" i="1" l="1"/>
  <c r="D56" i="1"/>
  <c r="G35" i="1"/>
  <c r="G65" i="1"/>
  <c r="G47" i="1"/>
  <c r="E45" i="1"/>
  <c r="G74" i="1"/>
  <c r="G54" i="1"/>
  <c r="G51" i="1"/>
  <c r="G39" i="1"/>
  <c r="G69" i="1"/>
  <c r="E63" i="1"/>
  <c r="F64" i="1"/>
  <c r="F46" i="1"/>
  <c r="F34" i="1"/>
  <c r="C64" i="1"/>
  <c r="C34" i="1"/>
  <c r="C46" i="1"/>
  <c r="C54" i="1"/>
  <c r="C74" i="1"/>
  <c r="D46" i="1"/>
  <c r="D34" i="1"/>
  <c r="D64" i="1"/>
  <c r="F67" i="1"/>
  <c r="F49" i="1"/>
  <c r="F37" i="1"/>
  <c r="C69" i="1"/>
  <c r="C51" i="1"/>
  <c r="C39" i="1"/>
  <c r="G34" i="1"/>
  <c r="G46" i="1"/>
  <c r="G64" i="1"/>
  <c r="G33" i="1"/>
  <c r="G63" i="1"/>
  <c r="G45" i="1"/>
  <c r="G37" i="1"/>
  <c r="G67" i="1"/>
  <c r="G49" i="1"/>
  <c r="F54" i="1"/>
  <c r="F74" i="1"/>
  <c r="D70" i="1"/>
  <c r="D52" i="1"/>
  <c r="D40" i="1"/>
  <c r="F65" i="1"/>
  <c r="F47" i="1"/>
  <c r="F35" i="1"/>
  <c r="G50" i="1"/>
  <c r="G68" i="1"/>
  <c r="G38" i="1"/>
  <c r="C44" i="1"/>
  <c r="C32" i="1"/>
  <c r="C62" i="1"/>
  <c r="G56" i="1"/>
  <c r="G76" i="1"/>
  <c r="G66" i="1"/>
  <c r="G36" i="1"/>
  <c r="G48" i="1"/>
  <c r="F40" i="1"/>
  <c r="F70" i="1"/>
  <c r="F52" i="1"/>
  <c r="C36" i="1"/>
  <c r="C48" i="1"/>
  <c r="C66" i="1"/>
  <c r="F63" i="1"/>
  <c r="F45" i="1"/>
  <c r="F33" i="1"/>
  <c r="F68" i="1"/>
  <c r="F38" i="1"/>
  <c r="F50" i="1"/>
  <c r="D75" i="1"/>
  <c r="D55" i="1"/>
  <c r="G75" i="1"/>
  <c r="G55" i="1"/>
  <c r="F39" i="1"/>
  <c r="F69" i="1"/>
  <c r="F51" i="1"/>
  <c r="F32" i="1"/>
  <c r="F44" i="1"/>
  <c r="F62" i="1"/>
  <c r="F55" i="1"/>
  <c r="F75" i="1"/>
  <c r="F66" i="1"/>
  <c r="F48" i="1"/>
  <c r="F36" i="1"/>
</calcChain>
</file>

<file path=xl/sharedStrings.xml><?xml version="1.0" encoding="utf-8"?>
<sst xmlns="http://schemas.openxmlformats.org/spreadsheetml/2006/main" count="157" uniqueCount="94">
  <si>
    <t>Tree Crop</t>
  </si>
  <si>
    <t>Highland Perennial</t>
  </si>
  <si>
    <t>Highland Temperate Mixed</t>
  </si>
  <si>
    <t>Root Crop</t>
  </si>
  <si>
    <t>Maize Mixed</t>
  </si>
  <si>
    <t>Agro-Pastoral Millet/Sorghum</t>
  </si>
  <si>
    <t>Coastal Artisanal Fishing</t>
  </si>
  <si>
    <t>Cassava</t>
  </si>
  <si>
    <t>Maize</t>
  </si>
  <si>
    <t>Rice</t>
  </si>
  <si>
    <t>Banana</t>
  </si>
  <si>
    <t>Mango</t>
  </si>
  <si>
    <t>Bean</t>
  </si>
  <si>
    <t>Groundnut</t>
  </si>
  <si>
    <t>Other Crops</t>
  </si>
  <si>
    <t>Millet</t>
  </si>
  <si>
    <t>Sorghum</t>
  </si>
  <si>
    <t>The backbone of the system is the production of industrial tree crops; notably cocoa, coffee, oil palm and rubber. Food crops are inter-planted between tree crops and are grown mainly for subsistence; few cattle are raised. There are also commercial tree crop estates (particularly for oil palm and rubber) in these areas, providing services to smallholder tree crop farmers through nucleus estate and outgrower schemes. Since neither tree crop nor food crop failure is common, price fluctuations for industrial crops constitute the main source of vulnerability. Socio-economic differentiation is considerable. The incidence of poverty is limited to moderate, and tends to be concentrated among very small farmers and agricultural workers, but growth potential is moderately high.</t>
  </si>
  <si>
    <t>FAO Farming System</t>
  </si>
  <si>
    <t>FAO Definition</t>
  </si>
  <si>
    <t>Population density is moderately high and average farm sizes are rather modest - often less than two ha. The farming system also contains scattered irrigation schemes, but these are mostly small-scale and amount to only six percent of the irrigated area in the region. Where a bimodal rainfall pattern occurs farmers have two cropping seasons, but in drier areas they usually harvest only once a year from a given field. The main staple is maize and the main cash sources are migrant remittances, cattle, small ruminants, tobacco, coffee and cotton, plus the sale of food crops such as maize and pulses. About 36 million cattle are kept for ploughing, breeding, milk, farm manure, bridewealth, savings and emergency sale. In spite of scattered settlement patterns, community institutions and market linkages in the maize belt are relatively better developed than in other farming systems.
Socio-economic differentiation is considerable, due mainly to migration, and the whole system is currently in crisis as input use has fallen sharply due to the shortage of seed, fertiliser and agro-chemicals, plus the high price of fertiliser relative to the maize price. As a result, yields have fallen and soil fertility is declining, while smallholders are reverting to extensive production practices. The main sources of vulnerability are drought and market volatility. There is a moderate incidence of chronic poverty, linked to small farm size and absence of draught oxen and migrant remittances. Recently transitory poverty has sharply increased as a result of retrenchment of off-farm workers coupled with policy reforms affecting maize. In spite of the current crisis, long term agricultural growth prospects are relatively good and the potential for reduction of poverty is high.</t>
  </si>
  <si>
    <t>Rainfall is either bimodal or nearly continuous and risk of crop failure is low. The system contains around 17 million cattle across SSA.
The prevalence of poverty is limited to moderate. Agricultural growth potential and poverty reduction potential are moderate; technologies for this system are not yet fully developed. Nonetheless, market prospects for export of oil palm products are attractive, urban demand for root crops is growing, and linkages between agriculture and off-farm activities are relatively better than elsewhere.</t>
  </si>
  <si>
    <t>The livelihood system is based on artisanal fishing supplemented by crop production, sometimes in multi-storied tree crop gardens with root crops under coconuts, fruit trees and cashews, plus some animal production. Artisanal fishing includes sea fishing from boats, seine net fishing from beaches, setting of nets and traps along estuaries and in shallow lagoons, and catching of crustaceans in mangrove swamps. Poultry and goats are the main domestic animals. Cattle keeping is rare, due to, inter alia, tsetse infestation, and land preparation is by hand. Off-farm opportunities are connected with tourist resorts along the beaches and with large tree crop estates. 
Although socio-economic differentiation is considerable, the current prevalence of poverty is only moderate. The potential for poverty reduction is considered low, and agricultural growth potential is only modest.</t>
  </si>
  <si>
    <t>This system supports the highest rural population density (more than one person per ha of land) in the region. Land use is intense and holdings are very small (average cultivated area per household is just under one ha, but more than 50 percent of holdings are smaller than 0.5 ha). The farming system is based on perennial crops such as banana, plantain, enset11 and coffee, complemented by cassava, sweet potato, beans and cereals. Eleven million cattle are kept, for milk, manure, bridewealth, savings and social security. The main trends are diminishing farm size, declining soil fertility, and increasing poverty and hunger. People cope by working the land more intensively, but returns to labour are low.
Poverty is high, both in terms of severity and absolute numbers. Despite favourable natural resources and climate, both the overall agricultural growth potential and the poverty reduction potential are considered fairly low, due to very small farm size, absence of under-utilised resources, shortage of appropriate technologies, poor infrastructure, and markets and few opportunities for off-farm activities.</t>
  </si>
  <si>
    <t>Pressure on the limited amount of cultivated land is very high. Crops and livestock are of similar importance.  Rainfed sorghum and pearl millet are the main sources of food and are rarely marketed, whereas sesame and pulses are sometimes sold. Land preparation is by oxen or camel, while hoe cultivation is common along riverbanks. The system contains nearly 25 million head of cattle as well as sheep and goats. Livestock are kept for subsistence (milk and milk products), offspring, transportation (camels, donkeys), land preparation (oxen, camels), sale or exchange, savings, bridewealth and insurance against crop failure. The population generally lives permanently in villages, although part of their herds may continue to migrate seasonally in the care of herdboys.
The main source of vulnerability is drought, leading to crop failure, weak animals and the distress sale of assets. Poverty is extensive, and often severe. The potential for poverty reduction is only moderate. Agricultural growth potential is also modest and presents important challenges.</t>
  </si>
  <si>
    <t>Average population density is high and average farm size is small (1 to 2 ha). Cattle are numerous (estimated population of 17 million) and are kept for ploughing, milk, manure, bridewealth, savings and emergency sale. Small grains such as wheat and barley are the main staples, complemented by peas, lentils, broad beans, rape, tef (in Ethiopia) and Irish potatoes. The main sources of cash are from the sale of sheep and goats, wool, local barley beer, Irish potatoes, pulses and oilseeds. Some households have access to soldiers' salaries (Ethiopia and Eritrea) or remittances (Lesotho), but these mountain areas offer few local opportunities for off-farm employment. Typically there is a single cropping season, although some parts of Ethiopia have a second, shorter season. There are major problems in the farming system: for instance, soil fertility is declining because of erosion and a shortage of biomass; and cereal production is suffering from a lack of inputs. There is, however, considerable potential for diversification into higher-value temperate crops.
Household vulnerability stems mainly from the risky climate: early and late frosts at high altitudes can severely reduce yields, and crop failures are not uncommon in cold and wet years. As with other food-crop based farming systems, a hungry season occurs from planting time until the main grain harvest. Poverty incidence is moderate to extensive - in comparison with other systems in Africa - except for the periodic droughts which afflict the Horn of Africa12. The potential for poverty reduction and for agricultural growth potential is only moderate.</t>
  </si>
  <si>
    <t>TZNPS LSMS-ISA 2010 FAO Farming Systems</t>
  </si>
  <si>
    <t>Cowpea</t>
  </si>
  <si>
    <t>Sweet Potato</t>
  </si>
  <si>
    <t>Annual</t>
  </si>
  <si>
    <t>Perennial</t>
  </si>
  <si>
    <t>Cattle</t>
  </si>
  <si>
    <t>Goats</t>
  </si>
  <si>
    <t>Chickens</t>
  </si>
  <si>
    <t>Livestock</t>
  </si>
  <si>
    <t>n</t>
  </si>
  <si>
    <t>Yams</t>
  </si>
  <si>
    <t>% of Land Area</t>
  </si>
  <si>
    <t>(697,806 or 0.78% is Pastoral)</t>
  </si>
  <si>
    <t>Other Fruit Crops</t>
  </si>
  <si>
    <t>Estimated Number of Households*</t>
  </si>
  <si>
    <r>
      <t xml:space="preserve">*Linear extrapolation from Tanzanian National Bureau of Statistics 2012 Population and Housing Census Report </t>
    </r>
    <r>
      <rPr>
        <sz val="9"/>
        <color rgb="FF0070C0"/>
        <rFont val="Trebuchet MS"/>
        <family val="2"/>
      </rPr>
      <t>http://www.nbs.go.tz/sensa/PDF/Census%20General%20Report%20-%2029%20March%202013_Combined_Final%20for%20Printing.pdf</t>
    </r>
  </si>
  <si>
    <t>Number of LSMS Households</t>
  </si>
  <si>
    <t>Weighted Proportion of LSMS Households</t>
  </si>
  <si>
    <t>Number of LSMS Agricultural Households</t>
  </si>
  <si>
    <t>Weighted Proportion of LSMS Agricultural Households</t>
  </si>
  <si>
    <t>Estimated Total Area Planted (Long and Short Rainy Seasons) (hectares)</t>
  </si>
  <si>
    <t>Estimated Number of Households with Crop and Livestock</t>
  </si>
  <si>
    <t>Land Area (hectares)**</t>
  </si>
  <si>
    <t>Estimated Quantity of Production (crops - kg | livestock - #)</t>
  </si>
  <si>
    <t>Estimated Value of Production with Weighted Prices (2008 USD)</t>
  </si>
  <si>
    <t>LSMS Weighted Proportion of All Households with Crop and Livestock</t>
  </si>
  <si>
    <t>LSMS Weighted Average of Total Area Planted of HHs with Crop (Long and Short Rainy Seasons) (hectares)</t>
  </si>
  <si>
    <t>LSMS Value of Production with Weighted Prices (2008 USD)</t>
  </si>
  <si>
    <t>LSMS Production (crops - kg | animals #)</t>
  </si>
  <si>
    <t>Less than 30 observations or derived from less than 30 observations</t>
  </si>
  <si>
    <t xml:space="preserve">**Does not match with land area reported by WB ( 88,580,000 HA) </t>
  </si>
  <si>
    <t>Cash Crops</t>
  </si>
  <si>
    <t>Annual Cash Crop Includes:</t>
  </si>
  <si>
    <t>cotton</t>
  </si>
  <si>
    <t>tobacco</t>
  </si>
  <si>
    <t>pyrethrum</t>
  </si>
  <si>
    <t>seaweed</t>
  </si>
  <si>
    <t>Perennial Cash Crop Includes:</t>
  </si>
  <si>
    <t>sisal</t>
  </si>
  <si>
    <t>coffee</t>
  </si>
  <si>
    <t>tea</t>
  </si>
  <si>
    <t>cocoa</t>
  </si>
  <si>
    <t>rubber</t>
  </si>
  <si>
    <t>wattle</t>
  </si>
  <si>
    <t>kapok</t>
  </si>
  <si>
    <t>cardamom</t>
  </si>
  <si>
    <t>tamarin</t>
  </si>
  <si>
    <t>nutmeg</t>
  </si>
  <si>
    <t>clove</t>
  </si>
  <si>
    <t>pineapple</t>
  </si>
  <si>
    <t>coconut</t>
  </si>
  <si>
    <t>monkeybread</t>
  </si>
  <si>
    <t>bamboo</t>
  </si>
  <si>
    <t>timber</t>
  </si>
  <si>
    <t>sugar cane</t>
  </si>
  <si>
    <t>cinnamon</t>
  </si>
  <si>
    <t>black pepper</t>
  </si>
  <si>
    <t>pigeon pea</t>
  </si>
  <si>
    <t>palm oil</t>
  </si>
  <si>
    <t>cashew</t>
  </si>
  <si>
    <t>green tomato</t>
  </si>
  <si>
    <t>firewood fodder</t>
  </si>
  <si>
    <t>fence tree</t>
  </si>
  <si>
    <t>medicinal plant</t>
  </si>
  <si>
    <t>Alice Golenko, Elysia Slakie, 
C. Leigh Anderson &amp; Mary Kay Gugerty</t>
  </si>
  <si>
    <t>Professor Leigh Anderson, Principal Investigator
Associate Professor Mary Kay Gugerty, Principal Investigator</t>
  </si>
  <si>
    <r>
      <rPr>
        <b/>
        <sz val="10"/>
        <color theme="1"/>
        <rFont val="Trebuchet MS"/>
        <family val="2"/>
      </rPr>
      <t>Tanzania Farming System Estimates</t>
    </r>
    <r>
      <rPr>
        <sz val="10"/>
        <color rgb="FFFF0000"/>
        <rFont val="Trebuchet MS"/>
        <family val="2"/>
      </rPr>
      <t xml:space="preserve">
</t>
    </r>
    <r>
      <rPr>
        <sz val="10"/>
        <rFont val="Trebuchet MS"/>
        <family val="2"/>
      </rPr>
      <t>EPAR Research Brief #257</t>
    </r>
  </si>
  <si>
    <r>
      <rPr>
        <b/>
        <sz val="10"/>
        <color theme="1"/>
        <rFont val="Trebuchet MS"/>
        <family val="2"/>
      </rPr>
      <t>Suggested Citation:</t>
    </r>
    <r>
      <rPr>
        <sz val="10"/>
        <color theme="1"/>
        <rFont val="Trebuchet MS"/>
        <family val="2"/>
      </rPr>
      <t xml:space="preserve"> Evans School Policy Analysis and Research Group (EPAR) (2013). Tanzania Farming System Estimates Review Framework and Results Coding. Seattle: University of Washington.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</si>
</sst>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quot;$&quot;#,##0"/>
    <numFmt numFmtId="166" formatCode="[$-409]mmmm\ d\,\ yyyy;@"/>
  </numFmts>
  <fonts count="13" x14ac:knownFonts="1">
    <font>
      <sz val="11"/>
      <color theme="1"/>
      <name val="Calibri"/>
      <family val="2"/>
      <scheme val="minor"/>
    </font>
    <font>
      <sz val="11"/>
      <color theme="1"/>
      <name val="Calibri"/>
      <family val="2"/>
      <scheme val="minor"/>
    </font>
    <font>
      <sz val="9"/>
      <color theme="1"/>
      <name val="Trebuchet MS"/>
      <family val="2"/>
    </font>
    <font>
      <b/>
      <sz val="9"/>
      <color theme="1"/>
      <name val="Trebuchet MS"/>
      <family val="2"/>
    </font>
    <font>
      <sz val="9"/>
      <color rgb="FF0070C0"/>
      <name val="Trebuchet MS"/>
      <family val="2"/>
    </font>
    <font>
      <u/>
      <sz val="11"/>
      <color theme="10"/>
      <name val="Calibri"/>
      <family val="2"/>
      <scheme val="minor"/>
    </font>
    <font>
      <u/>
      <sz val="11"/>
      <color theme="11"/>
      <name val="Calibri"/>
      <family val="2"/>
      <scheme val="minor"/>
    </font>
    <font>
      <sz val="9"/>
      <color theme="5" tint="-0.249977111117893"/>
      <name val="Trebuchet MS"/>
    </font>
    <font>
      <sz val="9"/>
      <name val="Trebuchet MS"/>
      <family val="2"/>
    </font>
    <font>
      <sz val="10"/>
      <color theme="1"/>
      <name val="Trebuchet MS"/>
      <family val="2"/>
    </font>
    <font>
      <b/>
      <sz val="10"/>
      <color theme="1"/>
      <name val="Trebuchet MS"/>
      <family val="2"/>
    </font>
    <font>
      <sz val="10"/>
      <color rgb="FFFF0000"/>
      <name val="Trebuchet MS"/>
      <family val="2"/>
    </font>
    <font>
      <sz val="10"/>
      <name val="Trebuchet MS"/>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49">
    <xf numFmtId="0" fontId="0" fillId="0" borderId="0" xfId="0"/>
    <xf numFmtId="0" fontId="2" fillId="0" borderId="0" xfId="0" applyFont="1" applyFill="1"/>
    <xf numFmtId="0" fontId="2" fillId="0" borderId="0" xfId="0" applyFont="1" applyFill="1" applyBorder="1"/>
    <xf numFmtId="0" fontId="3" fillId="0" borderId="1" xfId="0" applyFont="1" applyFill="1" applyBorder="1" applyAlignment="1">
      <alignment horizontal="center" wrapText="1"/>
    </xf>
    <xf numFmtId="0" fontId="2" fillId="0" borderId="3" xfId="0" applyFont="1" applyFill="1" applyBorder="1" applyAlignment="1">
      <alignment wrapText="1"/>
    </xf>
    <xf numFmtId="164" fontId="2" fillId="0" borderId="0" xfId="0" applyNumberFormat="1" applyFont="1" applyFill="1" applyBorder="1" applyAlignment="1">
      <alignment horizontal="center" wrapText="1"/>
    </xf>
    <xf numFmtId="164" fontId="2" fillId="0" borderId="0" xfId="0" applyNumberFormat="1" applyFont="1" applyFill="1"/>
    <xf numFmtId="10" fontId="2" fillId="0" borderId="0" xfId="1" applyNumberFormat="1" applyFont="1" applyFill="1"/>
    <xf numFmtId="0" fontId="2" fillId="0" borderId="4" xfId="0" applyFont="1" applyFill="1" applyBorder="1"/>
    <xf numFmtId="0" fontId="2" fillId="0" borderId="3" xfId="0" applyFont="1" applyFill="1" applyBorder="1"/>
    <xf numFmtId="164" fontId="2" fillId="0" borderId="0" xfId="2" applyNumberFormat="1" applyFont="1" applyFill="1"/>
    <xf numFmtId="0" fontId="2" fillId="0" borderId="0" xfId="0" applyFont="1" applyFill="1" applyAlignment="1">
      <alignment horizontal="center" vertical="center" textRotation="90"/>
    </xf>
    <xf numFmtId="2" fontId="2" fillId="0" borderId="0" xfId="0" applyNumberFormat="1" applyFont="1" applyFill="1" applyBorder="1"/>
    <xf numFmtId="164" fontId="7" fillId="0" borderId="0" xfId="2" applyNumberFormat="1" applyFont="1" applyFill="1"/>
    <xf numFmtId="164" fontId="7" fillId="0" borderId="0" xfId="0" applyNumberFormat="1" applyFont="1" applyFill="1"/>
    <xf numFmtId="10" fontId="7" fillId="0" borderId="0" xfId="1" applyNumberFormat="1" applyFont="1" applyFill="1"/>
    <xf numFmtId="0" fontId="7" fillId="0" borderId="0" xfId="0" applyFont="1" applyFill="1"/>
    <xf numFmtId="165" fontId="2" fillId="0" borderId="0" xfId="0" applyNumberFormat="1" applyFont="1" applyFill="1"/>
    <xf numFmtId="165" fontId="7" fillId="0" borderId="0" xfId="0" applyNumberFormat="1" applyFont="1" applyFill="1"/>
    <xf numFmtId="1" fontId="2" fillId="0" borderId="0" xfId="1" applyNumberFormat="1" applyFont="1" applyFill="1"/>
    <xf numFmtId="1" fontId="7" fillId="0" borderId="0" xfId="1" applyNumberFormat="1" applyFont="1" applyFill="1"/>
    <xf numFmtId="0" fontId="2" fillId="0" borderId="0" xfId="0" applyFont="1" applyFill="1" applyAlignment="1">
      <alignment wrapText="1"/>
    </xf>
    <xf numFmtId="0" fontId="7" fillId="0" borderId="0" xfId="0" applyFont="1" applyFill="1" applyAlignment="1">
      <alignment wrapText="1"/>
    </xf>
    <xf numFmtId="0" fontId="3" fillId="0" borderId="1" xfId="0" applyFont="1" applyFill="1" applyBorder="1" applyAlignment="1"/>
    <xf numFmtId="0" fontId="2" fillId="0" borderId="0" xfId="0" applyFont="1" applyFill="1" applyAlignment="1">
      <alignment vertical="center"/>
    </xf>
    <xf numFmtId="0" fontId="7" fillId="0" borderId="3" xfId="0" applyFont="1" applyFill="1" applyBorder="1"/>
    <xf numFmtId="41" fontId="7" fillId="0" borderId="0" xfId="0" applyNumberFormat="1" applyFont="1" applyFill="1"/>
    <xf numFmtId="41" fontId="2" fillId="0" borderId="0" xfId="0" applyNumberFormat="1" applyFont="1" applyFill="1"/>
    <xf numFmtId="43" fontId="2" fillId="0" borderId="0" xfId="2" applyFont="1" applyFill="1" applyBorder="1"/>
    <xf numFmtId="0" fontId="8" fillId="0" borderId="0" xfId="0" applyFont="1" applyFill="1"/>
    <xf numFmtId="164" fontId="8" fillId="0" borderId="0" xfId="0" applyNumberFormat="1" applyFont="1" applyFill="1"/>
    <xf numFmtId="0" fontId="3" fillId="0" borderId="0" xfId="0" applyFont="1"/>
    <xf numFmtId="0" fontId="2" fillId="0" borderId="0" xfId="0" applyFont="1" applyAlignment="1">
      <alignment wrapText="1"/>
    </xf>
    <xf numFmtId="0" fontId="3" fillId="0" borderId="0" xfId="0" applyFont="1" applyAlignment="1">
      <alignment wrapText="1"/>
    </xf>
    <xf numFmtId="0" fontId="3" fillId="0" borderId="1" xfId="0" applyFont="1" applyBorder="1"/>
    <xf numFmtId="0" fontId="2" fillId="0" borderId="0" xfId="0" applyFont="1"/>
    <xf numFmtId="165" fontId="8" fillId="0" borderId="0" xfId="0" applyNumberFormat="1" applyFont="1" applyFill="1"/>
    <xf numFmtId="0" fontId="2" fillId="0" borderId="0" xfId="0" applyFont="1" applyFill="1" applyAlignment="1">
      <alignment horizontal="center" vertical="center" textRotation="90"/>
    </xf>
    <xf numFmtId="0" fontId="3" fillId="0" borderId="1" xfId="0" applyFont="1" applyFill="1" applyBorder="1" applyAlignment="1">
      <alignment horizontal="center"/>
    </xf>
    <xf numFmtId="0" fontId="2" fillId="0" borderId="0" xfId="0" applyFont="1" applyFill="1" applyAlignment="1">
      <alignment horizontal="center" textRotation="90"/>
    </xf>
    <xf numFmtId="0" fontId="3" fillId="0" borderId="2" xfId="0" applyFont="1" applyFill="1" applyBorder="1" applyAlignment="1">
      <alignment horizontal="center"/>
    </xf>
    <xf numFmtId="0" fontId="9" fillId="2" borderId="0" xfId="0" applyFont="1" applyFill="1"/>
    <xf numFmtId="0" fontId="9" fillId="0" borderId="0" xfId="0" applyFont="1" applyFill="1"/>
    <xf numFmtId="0" fontId="9" fillId="0" borderId="0" xfId="0" applyFont="1"/>
    <xf numFmtId="0" fontId="9" fillId="2" borderId="0" xfId="0" applyFont="1" applyFill="1" applyAlignment="1">
      <alignment vertical="top" wrapText="1"/>
    </xf>
    <xf numFmtId="0" fontId="9" fillId="2" borderId="0" xfId="0" applyFont="1" applyFill="1" applyAlignment="1">
      <alignment horizontal="right" vertical="top" wrapText="1"/>
    </xf>
    <xf numFmtId="0" fontId="9" fillId="2" borderId="0" xfId="0" applyFont="1" applyFill="1" applyAlignment="1">
      <alignment wrapText="1"/>
    </xf>
    <xf numFmtId="166" fontId="9" fillId="2" borderId="0" xfId="0" applyNumberFormat="1" applyFont="1" applyFill="1"/>
    <xf numFmtId="0" fontId="9" fillId="2" borderId="0" xfId="0" applyFont="1" applyFill="1" applyAlignment="1">
      <alignment horizontal="center" wrapText="1"/>
    </xf>
  </cellXfs>
  <cellStyles count="11">
    <cellStyle name="Comma" xfId="2"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19050</xdr:colOff>
      <xdr:row>6</xdr:row>
      <xdr:rowOff>63607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workbookViewId="0">
      <selection activeCell="D9" sqref="D9"/>
    </sheetView>
  </sheetViews>
  <sheetFormatPr defaultRowHeight="15" x14ac:dyDescent="0.3"/>
  <cols>
    <col min="1" max="1" width="9.140625" style="43"/>
    <col min="2" max="2" width="61.28515625" style="43" customWidth="1"/>
    <col min="3" max="3" width="50" style="43" customWidth="1"/>
    <col min="4" max="4" width="117.42578125" style="42" customWidth="1"/>
    <col min="5" max="7" width="9.140625" style="42"/>
    <col min="8" max="12" width="9.140625" style="42" customWidth="1"/>
    <col min="13" max="13" width="9.140625" style="42"/>
    <col min="14" max="16384" width="9.140625" style="43"/>
  </cols>
  <sheetData>
    <row r="1" spans="1:4" x14ac:dyDescent="0.3">
      <c r="A1" s="41"/>
      <c r="B1" s="41"/>
      <c r="C1" s="41"/>
      <c r="D1" s="41"/>
    </row>
    <row r="2" spans="1:4" x14ac:dyDescent="0.3">
      <c r="A2" s="41"/>
      <c r="B2" s="41"/>
      <c r="C2" s="41"/>
      <c r="D2" s="41"/>
    </row>
    <row r="3" spans="1:4" x14ac:dyDescent="0.3">
      <c r="A3" s="41"/>
      <c r="B3" s="41"/>
      <c r="C3" s="41"/>
      <c r="D3" s="41"/>
    </row>
    <row r="4" spans="1:4" x14ac:dyDescent="0.3">
      <c r="A4" s="41"/>
      <c r="B4" s="41"/>
      <c r="C4" s="41"/>
      <c r="D4" s="41"/>
    </row>
    <row r="5" spans="1:4" x14ac:dyDescent="0.3">
      <c r="A5" s="41"/>
      <c r="B5" s="41"/>
      <c r="C5" s="41"/>
      <c r="D5" s="41"/>
    </row>
    <row r="6" spans="1:4" x14ac:dyDescent="0.3">
      <c r="A6" s="41"/>
      <c r="B6" s="41"/>
      <c r="C6" s="41"/>
      <c r="D6" s="41"/>
    </row>
    <row r="7" spans="1:4" x14ac:dyDescent="0.3">
      <c r="A7" s="41"/>
      <c r="B7" s="41"/>
      <c r="C7" s="41"/>
      <c r="D7" s="41"/>
    </row>
    <row r="8" spans="1:4" x14ac:dyDescent="0.3">
      <c r="A8" s="41"/>
      <c r="B8" s="41"/>
      <c r="C8" s="41"/>
      <c r="D8" s="41"/>
    </row>
    <row r="9" spans="1:4" ht="30" x14ac:dyDescent="0.3">
      <c r="A9" s="41"/>
      <c r="B9" s="44" t="s">
        <v>92</v>
      </c>
      <c r="C9" s="45" t="s">
        <v>90</v>
      </c>
      <c r="D9" s="41"/>
    </row>
    <row r="10" spans="1:4" ht="30" x14ac:dyDescent="0.3">
      <c r="A10" s="41"/>
      <c r="B10" s="46" t="s">
        <v>91</v>
      </c>
      <c r="C10" s="47">
        <v>41625</v>
      </c>
      <c r="D10" s="41"/>
    </row>
    <row r="11" spans="1:4" x14ac:dyDescent="0.3">
      <c r="A11" s="41"/>
      <c r="B11" s="41"/>
      <c r="C11" s="41"/>
      <c r="D11" s="41"/>
    </row>
    <row r="12" spans="1:4" x14ac:dyDescent="0.3">
      <c r="A12" s="41"/>
      <c r="B12" s="41"/>
      <c r="C12" s="41"/>
      <c r="D12" s="41"/>
    </row>
    <row r="13" spans="1:4" ht="75" customHeight="1" x14ac:dyDescent="0.3">
      <c r="A13" s="41"/>
      <c r="B13" s="48" t="s">
        <v>93</v>
      </c>
      <c r="C13" s="48"/>
      <c r="D13" s="41"/>
    </row>
    <row r="14" spans="1:4" x14ac:dyDescent="0.3">
      <c r="A14" s="41"/>
      <c r="B14" s="41"/>
      <c r="C14" s="41"/>
      <c r="D14" s="41"/>
    </row>
    <row r="15" spans="1:4" x14ac:dyDescent="0.3">
      <c r="A15" s="41"/>
      <c r="B15" s="41"/>
      <c r="C15" s="41"/>
      <c r="D15" s="41"/>
    </row>
    <row r="16" spans="1:4" x14ac:dyDescent="0.3">
      <c r="A16" s="41"/>
      <c r="B16" s="41"/>
      <c r="C16" s="41"/>
      <c r="D16" s="41"/>
    </row>
    <row r="17" spans="1:4" x14ac:dyDescent="0.3">
      <c r="A17" s="41"/>
      <c r="B17" s="41"/>
      <c r="C17" s="41"/>
      <c r="D17" s="41"/>
    </row>
    <row r="18" spans="1:4" x14ac:dyDescent="0.3">
      <c r="A18" s="41"/>
      <c r="B18" s="41"/>
      <c r="C18" s="41"/>
      <c r="D18" s="41"/>
    </row>
    <row r="19" spans="1:4" x14ac:dyDescent="0.3">
      <c r="A19" s="41"/>
      <c r="B19" s="41"/>
      <c r="C19" s="41"/>
      <c r="D19" s="41"/>
    </row>
    <row r="20" spans="1:4" x14ac:dyDescent="0.3">
      <c r="A20" s="41"/>
      <c r="B20" s="41"/>
      <c r="C20" s="41"/>
      <c r="D20" s="41"/>
    </row>
    <row r="21" spans="1:4" x14ac:dyDescent="0.3">
      <c r="A21" s="41"/>
      <c r="B21" s="41"/>
      <c r="C21" s="41"/>
      <c r="D21" s="41"/>
    </row>
    <row r="22" spans="1:4" x14ac:dyDescent="0.3">
      <c r="A22" s="41"/>
      <c r="B22" s="41"/>
      <c r="C22" s="41"/>
      <c r="D22" s="41"/>
    </row>
    <row r="23" spans="1:4" x14ac:dyDescent="0.3">
      <c r="A23" s="41"/>
      <c r="B23" s="41"/>
      <c r="C23" s="41"/>
      <c r="D23" s="41"/>
    </row>
    <row r="24" spans="1:4" x14ac:dyDescent="0.3">
      <c r="A24" s="41"/>
      <c r="B24" s="41"/>
      <c r="C24" s="41"/>
      <c r="D24" s="41"/>
    </row>
    <row r="25" spans="1:4" x14ac:dyDescent="0.3">
      <c r="A25" s="41"/>
      <c r="B25" s="41"/>
      <c r="C25" s="41"/>
      <c r="D25" s="41"/>
    </row>
    <row r="26" spans="1:4" x14ac:dyDescent="0.3">
      <c r="A26" s="41"/>
      <c r="B26" s="41"/>
      <c r="C26" s="41"/>
      <c r="D26" s="41"/>
    </row>
    <row r="27" spans="1:4" x14ac:dyDescent="0.3">
      <c r="A27" s="41"/>
      <c r="B27" s="41"/>
      <c r="C27" s="41"/>
      <c r="D27" s="41"/>
    </row>
    <row r="28" spans="1:4" s="42" customFormat="1" x14ac:dyDescent="0.3">
      <c r="A28" s="41"/>
      <c r="B28" s="41"/>
      <c r="C28" s="41"/>
      <c r="D28" s="41"/>
    </row>
    <row r="29" spans="1:4" s="42" customFormat="1" x14ac:dyDescent="0.3">
      <c r="A29" s="41"/>
      <c r="B29" s="41"/>
      <c r="C29" s="41"/>
      <c r="D29" s="41"/>
    </row>
    <row r="30" spans="1:4" s="42" customFormat="1" x14ac:dyDescent="0.3">
      <c r="A30" s="41"/>
      <c r="B30" s="41"/>
      <c r="C30" s="41"/>
      <c r="D30" s="41"/>
    </row>
    <row r="31" spans="1:4" s="42" customFormat="1" ht="75" customHeight="1" x14ac:dyDescent="0.3">
      <c r="A31" s="41"/>
      <c r="B31" s="41"/>
      <c r="C31" s="41"/>
      <c r="D31" s="41"/>
    </row>
    <row r="32" spans="1:4" s="42" customFormat="1" x14ac:dyDescent="0.3">
      <c r="A32" s="41"/>
      <c r="B32" s="41"/>
      <c r="C32" s="41"/>
      <c r="D32" s="41"/>
    </row>
    <row r="33" spans="1:4" s="42" customFormat="1" x14ac:dyDescent="0.3">
      <c r="A33" s="41"/>
      <c r="B33" s="41"/>
      <c r="C33" s="41"/>
      <c r="D33" s="41"/>
    </row>
    <row r="34" spans="1:4" s="42" customFormat="1" x14ac:dyDescent="0.3">
      <c r="A34" s="41"/>
      <c r="B34" s="41"/>
      <c r="C34" s="41"/>
      <c r="D34" s="41"/>
    </row>
  </sheetData>
  <mergeCells count="1">
    <mergeCell ref="B13:C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workbookViewId="0">
      <pane xSplit="2" ySplit="1" topLeftCell="C2" activePane="bottomRight" state="frozen"/>
      <selection pane="topRight" activeCell="C1" sqref="C1"/>
      <selection pane="bottomLeft" activeCell="A2" sqref="A2"/>
      <selection pane="bottomRight" activeCell="C1" sqref="C1"/>
    </sheetView>
  </sheetViews>
  <sheetFormatPr defaultColWidth="8.85546875" defaultRowHeight="15" x14ac:dyDescent="0.35"/>
  <cols>
    <col min="1" max="1" width="3.7109375" style="1" bestFit="1" customWidth="1"/>
    <col min="2" max="2" width="24.42578125" style="9" customWidth="1"/>
    <col min="3" max="4" width="15.28515625" style="1" customWidth="1"/>
    <col min="5" max="5" width="17.140625" style="1" customWidth="1"/>
    <col min="6" max="9" width="15.28515625" style="1" customWidth="1"/>
    <col min="10" max="10" width="14.85546875" style="1" bestFit="1" customWidth="1"/>
    <col min="11" max="11" width="10.140625" style="1" bestFit="1" customWidth="1"/>
    <col min="12" max="17" width="9.28515625" style="1" bestFit="1" customWidth="1"/>
    <col min="18" max="16384" width="8.85546875" style="1"/>
  </cols>
  <sheetData>
    <row r="1" spans="1:17" ht="30" customHeight="1" x14ac:dyDescent="0.35">
      <c r="B1" s="8"/>
      <c r="C1" s="3" t="s">
        <v>0</v>
      </c>
      <c r="D1" s="3" t="s">
        <v>1</v>
      </c>
      <c r="E1" s="3" t="s">
        <v>2</v>
      </c>
      <c r="F1" s="3" t="s">
        <v>3</v>
      </c>
      <c r="G1" s="3" t="s">
        <v>4</v>
      </c>
      <c r="H1" s="3" t="s">
        <v>5</v>
      </c>
      <c r="I1" s="3" t="s">
        <v>6</v>
      </c>
      <c r="J1" s="3" t="s">
        <v>35</v>
      </c>
      <c r="K1" s="3" t="s">
        <v>0</v>
      </c>
      <c r="L1" s="3" t="s">
        <v>1</v>
      </c>
      <c r="M1" s="3" t="s">
        <v>2</v>
      </c>
      <c r="N1" s="3" t="s">
        <v>3</v>
      </c>
      <c r="O1" s="3" t="s">
        <v>4</v>
      </c>
      <c r="P1" s="3" t="s">
        <v>5</v>
      </c>
      <c r="Q1" s="3" t="s">
        <v>6</v>
      </c>
    </row>
    <row r="2" spans="1:17" ht="30" customHeight="1" x14ac:dyDescent="0.35">
      <c r="B2" s="4" t="s">
        <v>40</v>
      </c>
      <c r="C2" s="5">
        <f>$J$2*C4</f>
        <v>365956.04057999991</v>
      </c>
      <c r="D2" s="5">
        <f t="shared" ref="D2:I2" si="0">$J$2*D4</f>
        <v>479119.50449999992</v>
      </c>
      <c r="E2" s="5">
        <f t="shared" si="0"/>
        <v>156968.67575999998</v>
      </c>
      <c r="F2" s="5">
        <f t="shared" si="0"/>
        <v>2265094.4955599997</v>
      </c>
      <c r="G2" s="5">
        <f t="shared" si="0"/>
        <v>4218989.4653399996</v>
      </c>
      <c r="H2" s="5">
        <f t="shared" si="0"/>
        <v>60232.16627999999</v>
      </c>
      <c r="I2" s="5">
        <f t="shared" si="0"/>
        <v>1574249.8004999997</v>
      </c>
      <c r="J2" s="6">
        <v>9126085.7999999989</v>
      </c>
    </row>
    <row r="3" spans="1:17" x14ac:dyDescent="0.35">
      <c r="B3" s="4" t="s">
        <v>42</v>
      </c>
      <c r="C3" s="21">
        <v>121</v>
      </c>
      <c r="D3" s="21">
        <v>137</v>
      </c>
      <c r="E3" s="21">
        <v>52</v>
      </c>
      <c r="F3" s="21">
        <v>843</v>
      </c>
      <c r="G3" s="21">
        <v>1290</v>
      </c>
      <c r="H3" s="22">
        <v>19</v>
      </c>
      <c r="I3" s="21">
        <v>1456</v>
      </c>
      <c r="J3" s="1">
        <f>SUM(C3:I3)</f>
        <v>3918</v>
      </c>
    </row>
    <row r="4" spans="1:17" ht="30" x14ac:dyDescent="0.35">
      <c r="B4" s="4" t="s">
        <v>43</v>
      </c>
      <c r="C4" s="7">
        <v>4.0099999999999997E-2</v>
      </c>
      <c r="D4" s="7">
        <v>5.2499999999999998E-2</v>
      </c>
      <c r="E4" s="7">
        <v>1.72E-2</v>
      </c>
      <c r="F4" s="7">
        <v>0.2482</v>
      </c>
      <c r="G4" s="7">
        <v>0.46229999999999999</v>
      </c>
      <c r="H4" s="15">
        <v>6.6E-3</v>
      </c>
      <c r="I4" s="7">
        <v>0.17249999999999999</v>
      </c>
    </row>
    <row r="5" spans="1:17" ht="30" x14ac:dyDescent="0.35">
      <c r="B5" s="4" t="s">
        <v>44</v>
      </c>
      <c r="C5" s="19">
        <v>94</v>
      </c>
      <c r="D5" s="19">
        <v>120</v>
      </c>
      <c r="E5" s="19">
        <v>42</v>
      </c>
      <c r="F5" s="19">
        <v>734</v>
      </c>
      <c r="G5" s="19">
        <v>1141</v>
      </c>
      <c r="H5" s="20">
        <v>15</v>
      </c>
      <c r="I5" s="19">
        <v>659</v>
      </c>
      <c r="J5" s="1">
        <f>SUM(C5:I5)</f>
        <v>2805</v>
      </c>
    </row>
    <row r="6" spans="1:17" ht="45" x14ac:dyDescent="0.35">
      <c r="B6" s="4" t="s">
        <v>45</v>
      </c>
      <c r="C6" s="7">
        <v>3.9899999999999998E-2</v>
      </c>
      <c r="D6" s="7">
        <v>5.8099999999999999E-2</v>
      </c>
      <c r="E6" s="7">
        <v>1.89E-2</v>
      </c>
      <c r="F6" s="7">
        <v>0.26600000000000001</v>
      </c>
      <c r="G6" s="7">
        <v>0.51119999999999999</v>
      </c>
      <c r="H6" s="15">
        <v>6.7999999999999996E-3</v>
      </c>
      <c r="I6" s="7">
        <v>9.9000000000000005E-2</v>
      </c>
    </row>
    <row r="7" spans="1:17" x14ac:dyDescent="0.35">
      <c r="B7" s="4" t="s">
        <v>48</v>
      </c>
      <c r="C7" s="10">
        <v>1056636</v>
      </c>
      <c r="D7" s="10">
        <v>1771808</v>
      </c>
      <c r="E7" s="10">
        <v>314639</v>
      </c>
      <c r="F7" s="10">
        <v>23213798</v>
      </c>
      <c r="G7" s="10">
        <v>57165904</v>
      </c>
      <c r="H7" s="10">
        <v>1136504</v>
      </c>
      <c r="I7" s="10">
        <v>4039094</v>
      </c>
      <c r="J7" s="10">
        <v>89396189</v>
      </c>
      <c r="K7" s="1" t="s">
        <v>38</v>
      </c>
    </row>
    <row r="8" spans="1:17" x14ac:dyDescent="0.35">
      <c r="B8" s="4" t="s">
        <v>37</v>
      </c>
      <c r="C8" s="7">
        <f>C7/$J$7</f>
        <v>1.1819698488489258E-2</v>
      </c>
      <c r="D8" s="7">
        <f t="shared" ref="D8:I8" si="1">D7/$J$7</f>
        <v>1.9819726319653289E-2</v>
      </c>
      <c r="E8" s="7">
        <f t="shared" si="1"/>
        <v>3.5196019373935506E-3</v>
      </c>
      <c r="F8" s="7">
        <f t="shared" si="1"/>
        <v>0.25967323953820898</v>
      </c>
      <c r="G8" s="7">
        <f t="shared" si="1"/>
        <v>0.63946690165953268</v>
      </c>
      <c r="H8" s="7">
        <f t="shared" si="1"/>
        <v>1.2713114649663645E-2</v>
      </c>
      <c r="I8" s="7">
        <f t="shared" si="1"/>
        <v>4.518194841616794E-2</v>
      </c>
    </row>
    <row r="9" spans="1:17" x14ac:dyDescent="0.35">
      <c r="B9" s="8"/>
      <c r="C9" s="38" t="s">
        <v>47</v>
      </c>
      <c r="D9" s="38"/>
      <c r="E9" s="38"/>
      <c r="F9" s="38"/>
      <c r="G9" s="38"/>
      <c r="H9" s="38"/>
      <c r="I9" s="38"/>
      <c r="K9" s="38" t="s">
        <v>51</v>
      </c>
      <c r="L9" s="38"/>
      <c r="M9" s="38"/>
      <c r="N9" s="38"/>
      <c r="O9" s="38"/>
      <c r="P9" s="38"/>
      <c r="Q9" s="38"/>
    </row>
    <row r="10" spans="1:17" ht="15" customHeight="1" x14ac:dyDescent="0.35">
      <c r="A10" s="37" t="s">
        <v>29</v>
      </c>
      <c r="B10" s="9" t="s">
        <v>8</v>
      </c>
      <c r="C10" s="10">
        <f>$C$2*K10</f>
        <v>224111.47925119198</v>
      </c>
      <c r="D10" s="10">
        <f>D$2*L10</f>
        <v>351865.36410479998</v>
      </c>
      <c r="E10" s="10">
        <f t="shared" ref="E10:I10" si="2">E$2*M10</f>
        <v>117695.113084848</v>
      </c>
      <c r="F10" s="10">
        <f t="shared" si="2"/>
        <v>1529844.8223012239</v>
      </c>
      <c r="G10" s="10">
        <f t="shared" si="2"/>
        <v>3076909.0170724615</v>
      </c>
      <c r="H10" s="13">
        <f t="shared" si="2"/>
        <v>36572.971365215992</v>
      </c>
      <c r="I10" s="10">
        <f t="shared" si="2"/>
        <v>247314.64365854993</v>
      </c>
      <c r="K10" s="7">
        <v>0.61240000000000006</v>
      </c>
      <c r="L10" s="7">
        <v>0.73440000000000005</v>
      </c>
      <c r="M10" s="7">
        <v>0.74980000000000002</v>
      </c>
      <c r="N10" s="7">
        <v>0.6754</v>
      </c>
      <c r="O10" s="7">
        <v>0.72929999999999995</v>
      </c>
      <c r="P10" s="15">
        <v>0.60719999999999996</v>
      </c>
      <c r="Q10" s="7">
        <v>0.15709999999999999</v>
      </c>
    </row>
    <row r="11" spans="1:17" x14ac:dyDescent="0.35">
      <c r="A11" s="37"/>
      <c r="B11" s="9" t="s">
        <v>9</v>
      </c>
      <c r="C11" s="10">
        <f t="shared" ref="C11:C30" si="3">$C$2*K11</f>
        <v>55259.362127579989</v>
      </c>
      <c r="D11" s="10">
        <f t="shared" ref="D11:D30" si="4">D$2*L11</f>
        <v>6180.6416080499994</v>
      </c>
      <c r="E11" s="10">
        <f t="shared" ref="E11:E30" si="5">E$2*M11</f>
        <v>0</v>
      </c>
      <c r="F11" s="10">
        <f t="shared" ref="F11:F30" si="6">F$2*N11</f>
        <v>522557.30012569192</v>
      </c>
      <c r="G11" s="10">
        <f t="shared" ref="G11:G30" si="7">G$2*O11</f>
        <v>479699.10220915795</v>
      </c>
      <c r="H11" s="13">
        <f t="shared" ref="H11:H30" si="8">H$2*P11</f>
        <v>0</v>
      </c>
      <c r="I11" s="10">
        <f t="shared" ref="I11:I30" si="9">I$2*Q11</f>
        <v>224960.29649144996</v>
      </c>
      <c r="K11" s="7">
        <v>0.151</v>
      </c>
      <c r="L11" s="7">
        <v>1.29E-2</v>
      </c>
      <c r="M11" s="7">
        <v>0</v>
      </c>
      <c r="N11" s="7">
        <v>0.23069999999999999</v>
      </c>
      <c r="O11" s="7">
        <v>0.1137</v>
      </c>
      <c r="P11" s="15">
        <v>0</v>
      </c>
      <c r="Q11" s="7">
        <v>0.1429</v>
      </c>
    </row>
    <row r="12" spans="1:17" x14ac:dyDescent="0.35">
      <c r="A12" s="37"/>
      <c r="B12" s="9" t="s">
        <v>12</v>
      </c>
      <c r="C12" s="10">
        <f t="shared" si="3"/>
        <v>125339.94389864997</v>
      </c>
      <c r="D12" s="10">
        <f t="shared" si="4"/>
        <v>327334.44547439995</v>
      </c>
      <c r="E12" s="10">
        <f t="shared" si="5"/>
        <v>97399.063309079997</v>
      </c>
      <c r="F12" s="10">
        <f t="shared" si="6"/>
        <v>548832.39627418795</v>
      </c>
      <c r="G12" s="10">
        <f t="shared" si="7"/>
        <v>1006650.8864301239</v>
      </c>
      <c r="H12" s="13">
        <f t="shared" si="8"/>
        <v>8938.4534759519993</v>
      </c>
      <c r="I12" s="10">
        <f t="shared" si="9"/>
        <v>14010.823224449998</v>
      </c>
      <c r="K12" s="7">
        <v>0.34250000000000003</v>
      </c>
      <c r="L12" s="7">
        <v>0.68320000000000003</v>
      </c>
      <c r="M12" s="7">
        <v>0.62050000000000005</v>
      </c>
      <c r="N12" s="7">
        <v>0.24229999999999999</v>
      </c>
      <c r="O12" s="7">
        <v>0.23860000000000001</v>
      </c>
      <c r="P12" s="15">
        <v>0.1484</v>
      </c>
      <c r="Q12" s="7">
        <v>8.8999999999999999E-3</v>
      </c>
    </row>
    <row r="13" spans="1:17" x14ac:dyDescent="0.35">
      <c r="A13" s="37"/>
      <c r="B13" s="9" t="s">
        <v>13</v>
      </c>
      <c r="C13" s="10">
        <f t="shared" si="3"/>
        <v>13211.013064937997</v>
      </c>
      <c r="D13" s="10">
        <f t="shared" si="4"/>
        <v>26639.044450199995</v>
      </c>
      <c r="E13" s="10">
        <f t="shared" si="5"/>
        <v>0</v>
      </c>
      <c r="F13" s="10">
        <f t="shared" si="6"/>
        <v>419268.9911281559</v>
      </c>
      <c r="G13" s="10">
        <f t="shared" si="7"/>
        <v>578001.55675157998</v>
      </c>
      <c r="H13" s="13">
        <f t="shared" si="8"/>
        <v>0</v>
      </c>
      <c r="I13" s="10">
        <f t="shared" si="9"/>
        <v>31642.420990049992</v>
      </c>
      <c r="K13" s="7">
        <v>3.61E-2</v>
      </c>
      <c r="L13" s="7">
        <v>5.5599999999999997E-2</v>
      </c>
      <c r="M13" s="7">
        <v>0</v>
      </c>
      <c r="N13" s="7">
        <v>0.18509999999999999</v>
      </c>
      <c r="O13" s="7">
        <v>0.13700000000000001</v>
      </c>
      <c r="P13" s="15">
        <v>0</v>
      </c>
      <c r="Q13" s="7">
        <v>2.01E-2</v>
      </c>
    </row>
    <row r="14" spans="1:17" x14ac:dyDescent="0.35">
      <c r="A14" s="37"/>
      <c r="B14" s="9" t="s">
        <v>27</v>
      </c>
      <c r="C14" s="10">
        <f t="shared" si="3"/>
        <v>18883.331693927994</v>
      </c>
      <c r="D14" s="10">
        <f t="shared" si="4"/>
        <v>0</v>
      </c>
      <c r="E14" s="10">
        <f t="shared" si="5"/>
        <v>0</v>
      </c>
      <c r="F14" s="10">
        <f t="shared" si="6"/>
        <v>136358.68863271197</v>
      </c>
      <c r="G14" s="10">
        <f t="shared" si="7"/>
        <v>281406.59733817796</v>
      </c>
      <c r="H14" s="13">
        <f t="shared" si="8"/>
        <v>10570.745182139997</v>
      </c>
      <c r="I14" s="10">
        <f t="shared" si="9"/>
        <v>73674.890663399987</v>
      </c>
      <c r="K14" s="7">
        <v>5.16E-2</v>
      </c>
      <c r="L14" s="7">
        <v>0</v>
      </c>
      <c r="M14" s="7">
        <v>0</v>
      </c>
      <c r="N14" s="7">
        <v>6.0199999999999997E-2</v>
      </c>
      <c r="O14" s="7">
        <v>6.6699999999999995E-2</v>
      </c>
      <c r="P14" s="15">
        <v>0.17549999999999999</v>
      </c>
      <c r="Q14" s="7">
        <v>4.6800000000000001E-2</v>
      </c>
    </row>
    <row r="15" spans="1:17" x14ac:dyDescent="0.35">
      <c r="A15" s="37"/>
      <c r="B15" s="9" t="s">
        <v>15</v>
      </c>
      <c r="C15" s="10">
        <f t="shared" si="3"/>
        <v>16980.360282911995</v>
      </c>
      <c r="D15" s="10">
        <f t="shared" si="4"/>
        <v>1964.3899684499997</v>
      </c>
      <c r="E15" s="10">
        <f t="shared" si="5"/>
        <v>0</v>
      </c>
      <c r="F15" s="10">
        <f t="shared" si="6"/>
        <v>27634.152845831999</v>
      </c>
      <c r="G15" s="10">
        <f t="shared" si="7"/>
        <v>248076.58056199198</v>
      </c>
      <c r="H15" s="13">
        <f t="shared" si="8"/>
        <v>0</v>
      </c>
      <c r="I15" s="10">
        <f t="shared" si="9"/>
        <v>1259.3998403999999</v>
      </c>
      <c r="K15" s="7">
        <v>4.6399999999999997E-2</v>
      </c>
      <c r="L15" s="7">
        <v>4.1000000000000003E-3</v>
      </c>
      <c r="M15" s="7">
        <v>0</v>
      </c>
      <c r="N15" s="7">
        <v>1.2200000000000001E-2</v>
      </c>
      <c r="O15" s="7">
        <v>5.8799999999999998E-2</v>
      </c>
      <c r="P15" s="15">
        <v>0</v>
      </c>
      <c r="Q15" s="7">
        <v>8.0000000000000004E-4</v>
      </c>
    </row>
    <row r="16" spans="1:17" x14ac:dyDescent="0.35">
      <c r="A16" s="37"/>
      <c r="B16" s="9" t="s">
        <v>16</v>
      </c>
      <c r="C16" s="10">
        <f t="shared" si="3"/>
        <v>0</v>
      </c>
      <c r="D16" s="10">
        <f t="shared" si="4"/>
        <v>15523.471945799996</v>
      </c>
      <c r="E16" s="10">
        <f t="shared" si="5"/>
        <v>0</v>
      </c>
      <c r="F16" s="10">
        <f t="shared" si="6"/>
        <v>226735.95900555595</v>
      </c>
      <c r="G16" s="10">
        <f t="shared" si="7"/>
        <v>372114.87084298796</v>
      </c>
      <c r="H16" s="13">
        <f t="shared" si="8"/>
        <v>12498.174503099997</v>
      </c>
      <c r="I16" s="10">
        <f t="shared" si="9"/>
        <v>99807.437351699977</v>
      </c>
      <c r="K16" s="7">
        <v>0</v>
      </c>
      <c r="L16" s="7">
        <v>3.2399999999999998E-2</v>
      </c>
      <c r="M16" s="7">
        <v>0</v>
      </c>
      <c r="N16" s="7">
        <v>0.10009999999999999</v>
      </c>
      <c r="O16" s="7">
        <v>8.8200000000000001E-2</v>
      </c>
      <c r="P16" s="15">
        <v>0.20749999999999999</v>
      </c>
      <c r="Q16" s="7">
        <v>6.3399999999999998E-2</v>
      </c>
    </row>
    <row r="17" spans="1:17" x14ac:dyDescent="0.35">
      <c r="A17" s="37"/>
      <c r="B17" s="9" t="s">
        <v>28</v>
      </c>
      <c r="C17" s="10">
        <f t="shared" si="3"/>
        <v>6696.9955426139986</v>
      </c>
      <c r="D17" s="10">
        <f t="shared" si="4"/>
        <v>86097.774958649985</v>
      </c>
      <c r="E17" s="10">
        <f t="shared" si="5"/>
        <v>1930.7147118479998</v>
      </c>
      <c r="F17" s="10">
        <f t="shared" si="6"/>
        <v>466156.44718624797</v>
      </c>
      <c r="G17" s="10">
        <f t="shared" si="7"/>
        <v>197026.80803137796</v>
      </c>
      <c r="H17" s="13">
        <f t="shared" si="8"/>
        <v>7143.5349208079988</v>
      </c>
      <c r="I17" s="10">
        <f t="shared" si="9"/>
        <v>29438.471269349997</v>
      </c>
      <c r="K17" s="7">
        <v>1.83E-2</v>
      </c>
      <c r="L17" s="7">
        <v>0.1797</v>
      </c>
      <c r="M17" s="7">
        <v>1.23E-2</v>
      </c>
      <c r="N17" s="7">
        <v>0.20580000000000001</v>
      </c>
      <c r="O17" s="7">
        <v>4.6699999999999998E-2</v>
      </c>
      <c r="P17" s="15">
        <v>0.1186</v>
      </c>
      <c r="Q17" s="7">
        <v>1.8700000000000001E-2</v>
      </c>
    </row>
    <row r="18" spans="1:17" x14ac:dyDescent="0.35">
      <c r="A18" s="37"/>
      <c r="B18" s="9" t="s">
        <v>36</v>
      </c>
      <c r="C18" s="10">
        <f t="shared" si="3"/>
        <v>0</v>
      </c>
      <c r="D18" s="10">
        <f t="shared" si="4"/>
        <v>19021.044328649998</v>
      </c>
      <c r="E18" s="10">
        <f t="shared" si="5"/>
        <v>0</v>
      </c>
      <c r="F18" s="10">
        <f t="shared" si="6"/>
        <v>17441.227615811997</v>
      </c>
      <c r="G18" s="10">
        <f t="shared" si="7"/>
        <v>3797.0905188059996</v>
      </c>
      <c r="H18" s="13">
        <f t="shared" si="8"/>
        <v>0</v>
      </c>
      <c r="I18" s="10">
        <f t="shared" si="9"/>
        <v>16057.347965099998</v>
      </c>
      <c r="K18" s="7">
        <v>0</v>
      </c>
      <c r="L18" s="7">
        <v>3.9699999999999999E-2</v>
      </c>
      <c r="M18" s="7">
        <v>0</v>
      </c>
      <c r="N18" s="7">
        <v>7.7000000000000002E-3</v>
      </c>
      <c r="O18" s="7">
        <v>8.9999999999999998E-4</v>
      </c>
      <c r="P18" s="15">
        <v>0</v>
      </c>
      <c r="Q18" s="7">
        <v>1.0200000000000001E-2</v>
      </c>
    </row>
    <row r="19" spans="1:17" x14ac:dyDescent="0.35">
      <c r="A19" s="37"/>
      <c r="B19" s="9" t="s">
        <v>57</v>
      </c>
      <c r="C19" s="10">
        <f t="shared" si="3"/>
        <v>0</v>
      </c>
      <c r="D19" s="10">
        <f t="shared" si="4"/>
        <v>2156.0377702499995</v>
      </c>
      <c r="E19" s="10">
        <f t="shared" si="5"/>
        <v>0</v>
      </c>
      <c r="F19" s="10">
        <f t="shared" si="6"/>
        <v>177356.89900234796</v>
      </c>
      <c r="G19" s="10">
        <f t="shared" si="7"/>
        <v>286891.28364311997</v>
      </c>
      <c r="H19" s="13"/>
      <c r="I19" s="10">
        <f t="shared" si="9"/>
        <v>157.42498004999999</v>
      </c>
      <c r="K19" s="7">
        <v>0</v>
      </c>
      <c r="L19" s="7">
        <v>4.4999999999999997E-3</v>
      </c>
      <c r="M19" s="7">
        <v>0</v>
      </c>
      <c r="N19" s="7">
        <v>7.8299999999999995E-2</v>
      </c>
      <c r="O19" s="7">
        <v>6.8000000000000005E-2</v>
      </c>
      <c r="P19" s="15">
        <v>0</v>
      </c>
      <c r="Q19" s="7">
        <v>1E-4</v>
      </c>
    </row>
    <row r="20" spans="1:17" x14ac:dyDescent="0.35">
      <c r="A20" s="37"/>
      <c r="B20" s="9" t="s">
        <v>14</v>
      </c>
      <c r="C20" s="10">
        <f t="shared" si="3"/>
        <v>125779.09114734597</v>
      </c>
      <c r="D20" s="10">
        <f t="shared" si="4"/>
        <v>149054.07784994997</v>
      </c>
      <c r="E20" s="10">
        <f t="shared" si="5"/>
        <v>96567.129327551986</v>
      </c>
      <c r="F20" s="10">
        <f t="shared" si="6"/>
        <v>295594.83167057997</v>
      </c>
      <c r="G20" s="10">
        <f t="shared" si="7"/>
        <v>780934.95003443386</v>
      </c>
      <c r="H20" s="13">
        <f t="shared" si="8"/>
        <v>27550.192856471993</v>
      </c>
      <c r="I20" s="10">
        <f t="shared" si="9"/>
        <v>91936.188349199976</v>
      </c>
      <c r="K20" s="7">
        <v>0.34370000000000001</v>
      </c>
      <c r="L20" s="7">
        <v>0.31109999999999999</v>
      </c>
      <c r="M20" s="7">
        <v>0.61519999999999997</v>
      </c>
      <c r="N20" s="7">
        <v>0.1305</v>
      </c>
      <c r="O20" s="7">
        <v>0.18509999999999999</v>
      </c>
      <c r="P20" s="15">
        <v>0.45739999999999997</v>
      </c>
      <c r="Q20" s="7">
        <v>5.8400000000000001E-2</v>
      </c>
    </row>
    <row r="21" spans="1:17" x14ac:dyDescent="0.35">
      <c r="A21" s="11"/>
      <c r="C21" s="10"/>
      <c r="D21" s="10"/>
      <c r="E21" s="10"/>
      <c r="F21" s="10"/>
      <c r="G21" s="10"/>
      <c r="H21" s="13"/>
      <c r="I21" s="10"/>
      <c r="K21" s="7"/>
      <c r="L21" s="7"/>
      <c r="M21" s="7"/>
      <c r="N21" s="7"/>
      <c r="O21" s="7"/>
      <c r="P21" s="7"/>
      <c r="Q21" s="7"/>
    </row>
    <row r="22" spans="1:17" ht="15" customHeight="1" x14ac:dyDescent="0.35">
      <c r="A22" s="37" t="s">
        <v>30</v>
      </c>
      <c r="B22" s="9" t="s">
        <v>7</v>
      </c>
      <c r="C22" s="10">
        <f t="shared" si="3"/>
        <v>55295.957731637995</v>
      </c>
      <c r="D22" s="10">
        <f t="shared" si="4"/>
        <v>271996.14270464994</v>
      </c>
      <c r="E22" s="10">
        <f t="shared" si="5"/>
        <v>4081.1855697599995</v>
      </c>
      <c r="F22" s="10">
        <f t="shared" si="6"/>
        <v>1038545.82621426</v>
      </c>
      <c r="G22" s="10">
        <f t="shared" si="7"/>
        <v>500372.15058932395</v>
      </c>
      <c r="H22" s="13">
        <f t="shared" si="8"/>
        <v>8938.4534759519993</v>
      </c>
      <c r="I22" s="10">
        <f t="shared" si="9"/>
        <v>318470.73464114993</v>
      </c>
      <c r="K22" s="7">
        <v>0.15110000000000001</v>
      </c>
      <c r="L22" s="7">
        <v>0.56769999999999998</v>
      </c>
      <c r="M22" s="7">
        <v>2.5999999999999999E-2</v>
      </c>
      <c r="N22" s="7">
        <v>0.45850000000000002</v>
      </c>
      <c r="O22" s="7">
        <v>0.1186</v>
      </c>
      <c r="P22" s="15">
        <v>0.1484</v>
      </c>
      <c r="Q22" s="7">
        <v>0.20230000000000001</v>
      </c>
    </row>
    <row r="23" spans="1:17" x14ac:dyDescent="0.35">
      <c r="A23" s="37"/>
      <c r="B23" s="9" t="s">
        <v>10</v>
      </c>
      <c r="C23" s="10">
        <f t="shared" si="3"/>
        <v>151066.65355142395</v>
      </c>
      <c r="D23" s="10">
        <f t="shared" si="4"/>
        <v>351146.68484804995</v>
      </c>
      <c r="E23" s="10">
        <f t="shared" si="5"/>
        <v>103473.75106099198</v>
      </c>
      <c r="F23" s="10">
        <f t="shared" si="6"/>
        <v>660728.06435485196</v>
      </c>
      <c r="G23" s="10">
        <f t="shared" si="7"/>
        <v>1037871.4084736399</v>
      </c>
      <c r="H23" s="13">
        <f t="shared" si="8"/>
        <v>24261.516577583996</v>
      </c>
      <c r="I23" s="10">
        <f t="shared" si="9"/>
        <v>217876.17238919996</v>
      </c>
      <c r="K23" s="7">
        <v>0.4128</v>
      </c>
      <c r="L23" s="7">
        <v>0.7329</v>
      </c>
      <c r="M23" s="7">
        <v>0.65920000000000001</v>
      </c>
      <c r="N23" s="7">
        <v>0.29170000000000001</v>
      </c>
      <c r="O23" s="7">
        <v>0.246</v>
      </c>
      <c r="P23" s="15">
        <v>0.40279999999999999</v>
      </c>
      <c r="Q23" s="7">
        <v>0.1384</v>
      </c>
    </row>
    <row r="24" spans="1:17" x14ac:dyDescent="0.35">
      <c r="A24" s="37"/>
      <c r="B24" s="9" t="s">
        <v>11</v>
      </c>
      <c r="C24" s="10">
        <f t="shared" si="3"/>
        <v>94746.018906161989</v>
      </c>
      <c r="D24" s="10">
        <f t="shared" si="4"/>
        <v>235822.62011489997</v>
      </c>
      <c r="E24" s="10">
        <f t="shared" si="5"/>
        <v>62347.95801187199</v>
      </c>
      <c r="F24" s="10">
        <f t="shared" si="6"/>
        <v>893353.26904886379</v>
      </c>
      <c r="G24" s="10">
        <f t="shared" si="7"/>
        <v>1111703.72411709</v>
      </c>
      <c r="H24" s="13">
        <f t="shared" si="8"/>
        <v>22568.992705115994</v>
      </c>
      <c r="I24" s="10">
        <f t="shared" si="9"/>
        <v>223228.62171089996</v>
      </c>
      <c r="K24" s="7">
        <v>0.25890000000000002</v>
      </c>
      <c r="L24" s="7">
        <v>0.49220000000000003</v>
      </c>
      <c r="M24" s="7">
        <v>0.3972</v>
      </c>
      <c r="N24" s="7">
        <v>0.39439999999999997</v>
      </c>
      <c r="O24" s="7">
        <v>0.26350000000000001</v>
      </c>
      <c r="P24" s="15">
        <v>0.37469999999999998</v>
      </c>
      <c r="Q24" s="7">
        <v>0.14180000000000001</v>
      </c>
    </row>
    <row r="25" spans="1:17" x14ac:dyDescent="0.35">
      <c r="A25" s="37"/>
      <c r="B25" s="9" t="s">
        <v>57</v>
      </c>
      <c r="C25" s="10">
        <f t="shared" si="3"/>
        <v>156519.39855606598</v>
      </c>
      <c r="D25" s="10">
        <f t="shared" si="4"/>
        <v>318806.11829429993</v>
      </c>
      <c r="E25" s="10">
        <f t="shared" si="5"/>
        <v>110097.829178064</v>
      </c>
      <c r="F25" s="10">
        <f t="shared" si="6"/>
        <v>1024275.7308922318</v>
      </c>
      <c r="G25" s="10">
        <f t="shared" si="7"/>
        <v>1237007.7112376879</v>
      </c>
      <c r="H25" s="13">
        <f t="shared" si="8"/>
        <v>20780.097366599995</v>
      </c>
      <c r="I25" s="10">
        <f t="shared" si="9"/>
        <v>366327.92857634992</v>
      </c>
      <c r="K25" s="7">
        <v>0.42770000000000002</v>
      </c>
      <c r="L25" s="7">
        <v>0.66539999999999999</v>
      </c>
      <c r="M25" s="7">
        <v>0.70140000000000002</v>
      </c>
      <c r="N25" s="7">
        <v>0.45219999999999999</v>
      </c>
      <c r="O25" s="7">
        <v>0.29320000000000002</v>
      </c>
      <c r="P25" s="15">
        <v>0.34499999999999997</v>
      </c>
      <c r="Q25" s="7">
        <v>0.23269999999999999</v>
      </c>
    </row>
    <row r="26" spans="1:17" x14ac:dyDescent="0.35">
      <c r="A26" s="37"/>
      <c r="B26" s="9" t="s">
        <v>39</v>
      </c>
      <c r="C26" s="10">
        <f t="shared" si="3"/>
        <v>136099.05149170198</v>
      </c>
      <c r="D26" s="10">
        <f t="shared" si="4"/>
        <v>329921.69079869991</v>
      </c>
      <c r="E26" s="10">
        <f t="shared" si="5"/>
        <v>100193.10573760798</v>
      </c>
      <c r="F26" s="10">
        <f t="shared" si="6"/>
        <v>745216.08903923992</v>
      </c>
      <c r="G26" s="10">
        <f t="shared" si="7"/>
        <v>1096937.2609883999</v>
      </c>
      <c r="H26" s="13">
        <f t="shared" si="8"/>
        <v>20780.097366599995</v>
      </c>
      <c r="I26" s="10">
        <f t="shared" si="9"/>
        <v>239443.39465604996</v>
      </c>
      <c r="K26" s="7">
        <v>0.37190000000000001</v>
      </c>
      <c r="L26" s="7">
        <v>0.68859999999999999</v>
      </c>
      <c r="M26" s="7">
        <v>0.63829999999999998</v>
      </c>
      <c r="N26" s="7">
        <v>0.32900000000000001</v>
      </c>
      <c r="O26" s="7">
        <v>0.26</v>
      </c>
      <c r="P26" s="15">
        <v>0.34499999999999997</v>
      </c>
      <c r="Q26" s="7">
        <v>0.15210000000000001</v>
      </c>
    </row>
    <row r="27" spans="1:17" x14ac:dyDescent="0.35">
      <c r="A27" s="11"/>
      <c r="C27" s="10"/>
      <c r="D27" s="10"/>
      <c r="E27" s="10"/>
      <c r="F27" s="10"/>
      <c r="G27" s="10"/>
      <c r="H27" s="13"/>
      <c r="I27" s="10"/>
      <c r="K27" s="7"/>
      <c r="L27" s="7"/>
      <c r="M27" s="7"/>
      <c r="N27" s="7"/>
      <c r="O27" s="7"/>
      <c r="P27" s="15"/>
      <c r="Q27" s="7"/>
    </row>
    <row r="28" spans="1:17" x14ac:dyDescent="0.35">
      <c r="A28" s="39" t="s">
        <v>34</v>
      </c>
      <c r="B28" s="9" t="s">
        <v>31</v>
      </c>
      <c r="C28" s="10">
        <f t="shared" si="3"/>
        <v>123217.39886328597</v>
      </c>
      <c r="D28" s="10">
        <f t="shared" si="4"/>
        <v>58356.755648099992</v>
      </c>
      <c r="E28" s="10">
        <f t="shared" si="5"/>
        <v>89974.444945632</v>
      </c>
      <c r="F28" s="10">
        <f t="shared" si="6"/>
        <v>322322.946718188</v>
      </c>
      <c r="G28" s="10">
        <f t="shared" si="7"/>
        <v>972055.17281433591</v>
      </c>
      <c r="H28" s="13">
        <f t="shared" si="8"/>
        <v>31200.262133039996</v>
      </c>
      <c r="I28" s="10">
        <f t="shared" si="9"/>
        <v>67535.316441449992</v>
      </c>
      <c r="K28" s="7">
        <v>0.3367</v>
      </c>
      <c r="L28" s="7">
        <v>0.12180000000000001</v>
      </c>
      <c r="M28" s="7">
        <v>0.57320000000000004</v>
      </c>
      <c r="N28" s="7">
        <v>0.14230000000000001</v>
      </c>
      <c r="O28" s="7">
        <v>0.23039999999999999</v>
      </c>
      <c r="P28" s="15">
        <v>0.51800000000000002</v>
      </c>
      <c r="Q28" s="7">
        <v>4.2900000000000001E-2</v>
      </c>
    </row>
    <row r="29" spans="1:17" x14ac:dyDescent="0.35">
      <c r="A29" s="39"/>
      <c r="B29" s="9" t="s">
        <v>32</v>
      </c>
      <c r="C29" s="10">
        <f t="shared" si="3"/>
        <v>158605.34798737196</v>
      </c>
      <c r="D29" s="10">
        <f t="shared" si="4"/>
        <v>177130.48081364995</v>
      </c>
      <c r="E29" s="10">
        <f t="shared" si="5"/>
        <v>68108.708412263994</v>
      </c>
      <c r="F29" s="10">
        <f t="shared" si="6"/>
        <v>490166.44883918395</v>
      </c>
      <c r="G29" s="10">
        <f t="shared" si="7"/>
        <v>1086811.6862715839</v>
      </c>
      <c r="H29" s="13">
        <f t="shared" si="8"/>
        <v>34784.076026699993</v>
      </c>
      <c r="I29" s="10">
        <f t="shared" si="9"/>
        <v>79971.889865399979</v>
      </c>
      <c r="K29" s="7">
        <v>0.43340000000000001</v>
      </c>
      <c r="L29" s="7">
        <v>0.36969999999999997</v>
      </c>
      <c r="M29" s="7">
        <v>0.43390000000000001</v>
      </c>
      <c r="N29" s="7">
        <v>0.21640000000000001</v>
      </c>
      <c r="O29" s="7">
        <v>0.2576</v>
      </c>
      <c r="P29" s="15">
        <v>0.57750000000000001</v>
      </c>
      <c r="Q29" s="7">
        <v>5.0799999999999998E-2</v>
      </c>
    </row>
    <row r="30" spans="1:17" x14ac:dyDescent="0.35">
      <c r="A30" s="39"/>
      <c r="B30" s="9" t="s">
        <v>33</v>
      </c>
      <c r="C30" s="10">
        <f t="shared" si="3"/>
        <v>207167.71457233798</v>
      </c>
      <c r="D30" s="10">
        <f t="shared" si="4"/>
        <v>209518.95931784998</v>
      </c>
      <c r="E30" s="10">
        <f t="shared" si="5"/>
        <v>113331.38389871999</v>
      </c>
      <c r="F30" s="10">
        <f t="shared" si="6"/>
        <v>1213864.140170604</v>
      </c>
      <c r="G30" s="10">
        <f t="shared" si="7"/>
        <v>2258846.959743036</v>
      </c>
      <c r="H30" s="13">
        <f t="shared" si="8"/>
        <v>12245.199404723999</v>
      </c>
      <c r="I30" s="10">
        <f t="shared" si="9"/>
        <v>337046.88228704996</v>
      </c>
      <c r="K30" s="7">
        <v>0.56610000000000005</v>
      </c>
      <c r="L30" s="7">
        <v>0.43730000000000002</v>
      </c>
      <c r="M30" s="7">
        <v>0.72199999999999998</v>
      </c>
      <c r="N30" s="7">
        <v>0.53590000000000004</v>
      </c>
      <c r="O30" s="7">
        <v>0.53539999999999999</v>
      </c>
      <c r="P30" s="15">
        <v>0.20330000000000001</v>
      </c>
      <c r="Q30" s="7">
        <v>0.21410000000000001</v>
      </c>
    </row>
    <row r="31" spans="1:17" x14ac:dyDescent="0.35">
      <c r="B31" s="8"/>
      <c r="C31" s="38" t="s">
        <v>46</v>
      </c>
      <c r="D31" s="38"/>
      <c r="E31" s="38"/>
      <c r="F31" s="38"/>
      <c r="G31" s="38"/>
      <c r="H31" s="38"/>
      <c r="I31" s="38"/>
      <c r="K31" s="23" t="s">
        <v>52</v>
      </c>
      <c r="L31" s="23"/>
      <c r="M31" s="23"/>
      <c r="N31" s="23"/>
      <c r="O31" s="23"/>
      <c r="P31" s="23"/>
      <c r="Q31" s="23"/>
    </row>
    <row r="32" spans="1:17" ht="15" customHeight="1" x14ac:dyDescent="0.35">
      <c r="A32" s="37" t="s">
        <v>29</v>
      </c>
      <c r="B32" s="9" t="s">
        <v>8</v>
      </c>
      <c r="C32" s="6">
        <f t="shared" ref="C32:C42" si="10">C10*K32</f>
        <v>145672.46151327479</v>
      </c>
      <c r="D32" s="6">
        <f t="shared" ref="D32:D42" si="11">D10*L32</f>
        <v>214637.87210392798</v>
      </c>
      <c r="E32" s="6">
        <f t="shared" ref="E32:E42" si="12">E10*M32</f>
        <v>72970.970112605763</v>
      </c>
      <c r="F32" s="6">
        <f t="shared" ref="F32:F42" si="13">F10*N32</f>
        <v>1346263.4436250769</v>
      </c>
      <c r="G32" s="6">
        <f t="shared" ref="G32:G42" si="14">G10*O32</f>
        <v>3076909.0170724615</v>
      </c>
      <c r="H32" s="14">
        <f t="shared" ref="H32:H42" si="15">H10*P32</f>
        <v>36572.971365215992</v>
      </c>
      <c r="I32" s="6">
        <f t="shared" ref="I32:I42" si="16">I10*Q32</f>
        <v>187959.12918049796</v>
      </c>
      <c r="K32" s="1">
        <v>0.65</v>
      </c>
      <c r="L32" s="1">
        <v>0.61</v>
      </c>
      <c r="M32" s="1">
        <v>0.62</v>
      </c>
      <c r="N32" s="1">
        <v>0.88</v>
      </c>
      <c r="O32" s="1">
        <v>1</v>
      </c>
      <c r="P32" s="16">
        <v>1</v>
      </c>
      <c r="Q32" s="1">
        <v>0.76</v>
      </c>
    </row>
    <row r="33" spans="1:17" x14ac:dyDescent="0.35">
      <c r="A33" s="37"/>
      <c r="B33" s="9" t="s">
        <v>9</v>
      </c>
      <c r="C33" s="14">
        <f t="shared" si="10"/>
        <v>42549.708838236591</v>
      </c>
      <c r="D33" s="14">
        <f t="shared" si="11"/>
        <v>2472.2566432200001</v>
      </c>
      <c r="E33" s="14">
        <f t="shared" si="12"/>
        <v>0</v>
      </c>
      <c r="F33" s="6">
        <f t="shared" si="13"/>
        <v>428496.98610306735</v>
      </c>
      <c r="G33" s="6">
        <f t="shared" si="14"/>
        <v>359774.32665686845</v>
      </c>
      <c r="H33" s="14">
        <f t="shared" si="15"/>
        <v>0</v>
      </c>
      <c r="I33" s="6">
        <f t="shared" si="16"/>
        <v>132726.57492995547</v>
      </c>
      <c r="K33" s="16">
        <v>0.77</v>
      </c>
      <c r="L33" s="16">
        <v>0.4</v>
      </c>
      <c r="M33" s="16">
        <v>0</v>
      </c>
      <c r="N33" s="1">
        <v>0.82</v>
      </c>
      <c r="O33" s="1">
        <v>0.75</v>
      </c>
      <c r="P33" s="16">
        <v>0</v>
      </c>
      <c r="Q33" s="1">
        <v>0.59</v>
      </c>
    </row>
    <row r="34" spans="1:17" x14ac:dyDescent="0.35">
      <c r="A34" s="37"/>
      <c r="B34" s="9" t="s">
        <v>12</v>
      </c>
      <c r="C34" s="6">
        <f t="shared" si="10"/>
        <v>46375.779242500488</v>
      </c>
      <c r="D34" s="6">
        <f t="shared" si="11"/>
        <v>206220.70064887198</v>
      </c>
      <c r="E34" s="14">
        <f t="shared" si="12"/>
        <v>22401.7845610884</v>
      </c>
      <c r="F34" s="6">
        <f t="shared" si="13"/>
        <v>318322.78983902896</v>
      </c>
      <c r="G34" s="6">
        <f t="shared" si="14"/>
        <v>483192.42548645945</v>
      </c>
      <c r="H34" s="14">
        <f t="shared" si="15"/>
        <v>2770.9205775451196</v>
      </c>
      <c r="I34" s="14">
        <f t="shared" si="16"/>
        <v>6725.1951477359989</v>
      </c>
      <c r="K34" s="1">
        <v>0.37</v>
      </c>
      <c r="L34" s="1">
        <v>0.63</v>
      </c>
      <c r="M34" s="16">
        <v>0.23</v>
      </c>
      <c r="N34" s="1">
        <v>0.57999999999999996</v>
      </c>
      <c r="O34" s="1">
        <v>0.48</v>
      </c>
      <c r="P34" s="16">
        <v>0.31</v>
      </c>
      <c r="Q34" s="16">
        <v>0.48</v>
      </c>
    </row>
    <row r="35" spans="1:17" x14ac:dyDescent="0.35">
      <c r="A35" s="37"/>
      <c r="B35" s="9" t="s">
        <v>13</v>
      </c>
      <c r="C35" s="14">
        <f t="shared" si="10"/>
        <v>6869.7267937677589</v>
      </c>
      <c r="D35" s="14">
        <f t="shared" si="11"/>
        <v>17315.378892629997</v>
      </c>
      <c r="E35" s="14">
        <f t="shared" si="12"/>
        <v>0</v>
      </c>
      <c r="F35" s="6">
        <f t="shared" si="13"/>
        <v>247368.70476561197</v>
      </c>
      <c r="G35" s="6">
        <f t="shared" si="14"/>
        <v>329460.88734840055</v>
      </c>
      <c r="H35" s="14">
        <f t="shared" si="15"/>
        <v>0</v>
      </c>
      <c r="I35" s="6">
        <f t="shared" si="16"/>
        <v>15188.362075223995</v>
      </c>
      <c r="K35" s="16">
        <v>0.52</v>
      </c>
      <c r="L35" s="16">
        <v>0.65</v>
      </c>
      <c r="M35" s="16">
        <v>0</v>
      </c>
      <c r="N35" s="1">
        <v>0.59</v>
      </c>
      <c r="O35" s="1">
        <v>0.56999999999999995</v>
      </c>
      <c r="P35" s="16">
        <v>0</v>
      </c>
      <c r="Q35" s="1">
        <v>0.48</v>
      </c>
    </row>
    <row r="36" spans="1:17" x14ac:dyDescent="0.35">
      <c r="A36" s="37"/>
      <c r="B36" s="9" t="s">
        <v>27</v>
      </c>
      <c r="C36" s="14">
        <f t="shared" si="10"/>
        <v>1321.8332185749598</v>
      </c>
      <c r="D36" s="14">
        <f t="shared" si="11"/>
        <v>0</v>
      </c>
      <c r="E36" s="14">
        <f t="shared" si="12"/>
        <v>0</v>
      </c>
      <c r="F36" s="6">
        <f t="shared" si="13"/>
        <v>46361.954135122076</v>
      </c>
      <c r="G36" s="6">
        <f t="shared" si="14"/>
        <v>157587.69450937968</v>
      </c>
      <c r="H36" s="14">
        <f t="shared" si="15"/>
        <v>3276.9310064633992</v>
      </c>
      <c r="I36" s="6">
        <f t="shared" si="16"/>
        <v>33890.449705163992</v>
      </c>
      <c r="K36" s="16">
        <v>7.0000000000000007E-2</v>
      </c>
      <c r="L36" s="16">
        <v>0</v>
      </c>
      <c r="M36" s="16">
        <v>0</v>
      </c>
      <c r="N36" s="1">
        <v>0.34</v>
      </c>
      <c r="O36" s="1">
        <v>0.56000000000000005</v>
      </c>
      <c r="P36" s="16">
        <v>0.31</v>
      </c>
      <c r="Q36" s="1">
        <v>0.46</v>
      </c>
    </row>
    <row r="37" spans="1:17" x14ac:dyDescent="0.35">
      <c r="A37" s="37"/>
      <c r="B37" s="9" t="s">
        <v>15</v>
      </c>
      <c r="C37" s="14">
        <f t="shared" si="10"/>
        <v>5943.1260990191977</v>
      </c>
      <c r="D37" s="14">
        <f t="shared" si="11"/>
        <v>78.575598737999997</v>
      </c>
      <c r="E37" s="14">
        <f t="shared" si="12"/>
        <v>0</v>
      </c>
      <c r="F37" s="14">
        <f t="shared" si="13"/>
        <v>16856.833235957518</v>
      </c>
      <c r="G37" s="6">
        <f t="shared" si="14"/>
        <v>235672.75153389238</v>
      </c>
      <c r="H37" s="14">
        <f t="shared" si="15"/>
        <v>0</v>
      </c>
      <c r="I37" s="14">
        <f t="shared" si="16"/>
        <v>453.38394254399992</v>
      </c>
      <c r="K37" s="16">
        <v>0.35</v>
      </c>
      <c r="L37" s="16">
        <v>0.04</v>
      </c>
      <c r="M37" s="16">
        <v>0</v>
      </c>
      <c r="N37" s="16">
        <v>0.61</v>
      </c>
      <c r="O37" s="1">
        <v>0.95</v>
      </c>
      <c r="P37" s="16">
        <v>0</v>
      </c>
      <c r="Q37" s="16">
        <v>0.36</v>
      </c>
    </row>
    <row r="38" spans="1:17" x14ac:dyDescent="0.35">
      <c r="A38" s="37"/>
      <c r="B38" s="9" t="s">
        <v>16</v>
      </c>
      <c r="C38" s="14">
        <f t="shared" si="10"/>
        <v>0</v>
      </c>
      <c r="D38" s="14">
        <f t="shared" si="11"/>
        <v>18472.931615501995</v>
      </c>
      <c r="E38" s="14">
        <f t="shared" si="12"/>
        <v>0</v>
      </c>
      <c r="F38" s="6">
        <f t="shared" si="13"/>
        <v>104298.54114255574</v>
      </c>
      <c r="G38" s="6">
        <f t="shared" si="14"/>
        <v>427932.10146943614</v>
      </c>
      <c r="H38" s="14">
        <f t="shared" si="15"/>
        <v>3499.4888608679994</v>
      </c>
      <c r="I38" s="6">
        <f t="shared" si="16"/>
        <v>47907.569928815989</v>
      </c>
      <c r="J38" s="2"/>
      <c r="K38" s="16">
        <v>0</v>
      </c>
      <c r="L38" s="16">
        <v>1.19</v>
      </c>
      <c r="M38" s="16">
        <v>0</v>
      </c>
      <c r="N38" s="1">
        <v>0.46</v>
      </c>
      <c r="O38" s="1">
        <v>1.1499999999999999</v>
      </c>
      <c r="P38" s="16">
        <v>0.28000000000000003</v>
      </c>
      <c r="Q38" s="1">
        <v>0.48</v>
      </c>
    </row>
    <row r="39" spans="1:17" x14ac:dyDescent="0.35">
      <c r="A39" s="37"/>
      <c r="B39" s="9" t="s">
        <v>28</v>
      </c>
      <c r="C39" s="14">
        <f t="shared" si="10"/>
        <v>468.78968798297996</v>
      </c>
      <c r="D39" s="14">
        <f t="shared" si="11"/>
        <v>24107.376988421998</v>
      </c>
      <c r="E39" s="14">
        <f t="shared" si="12"/>
        <v>270.30005965871999</v>
      </c>
      <c r="F39" s="6">
        <f t="shared" si="13"/>
        <v>279693.86831174878</v>
      </c>
      <c r="G39" s="6">
        <f t="shared" si="14"/>
        <v>80780.991292864957</v>
      </c>
      <c r="H39" s="6">
        <f t="shared" si="15"/>
        <v>0</v>
      </c>
      <c r="I39" s="6">
        <f t="shared" si="16"/>
        <v>12658.542645820498</v>
      </c>
      <c r="J39" s="2"/>
      <c r="K39" s="16">
        <v>7.0000000000000007E-2</v>
      </c>
      <c r="L39" s="16">
        <v>0.28000000000000003</v>
      </c>
      <c r="M39" s="16">
        <v>0.14000000000000001</v>
      </c>
      <c r="N39" s="1">
        <v>0.6</v>
      </c>
      <c r="O39" s="1">
        <v>0.41</v>
      </c>
      <c r="P39" s="16">
        <v>0</v>
      </c>
      <c r="Q39" s="1">
        <v>0.43</v>
      </c>
    </row>
    <row r="40" spans="1:17" x14ac:dyDescent="0.35">
      <c r="A40" s="37"/>
      <c r="B40" s="9" t="s">
        <v>36</v>
      </c>
      <c r="C40" s="14">
        <f t="shared" si="10"/>
        <v>0</v>
      </c>
      <c r="D40" s="14">
        <f t="shared" si="11"/>
        <v>3043.3670925839997</v>
      </c>
      <c r="E40" s="14">
        <f t="shared" si="12"/>
        <v>0</v>
      </c>
      <c r="F40" s="14">
        <f t="shared" si="13"/>
        <v>1918.5350377393197</v>
      </c>
      <c r="G40" s="14">
        <f t="shared" si="14"/>
        <v>0</v>
      </c>
      <c r="H40" s="14">
        <f t="shared" si="15"/>
        <v>0</v>
      </c>
      <c r="I40" s="14">
        <f t="shared" si="16"/>
        <v>4335.4839505769996</v>
      </c>
      <c r="J40" s="2"/>
      <c r="K40" s="16">
        <v>0</v>
      </c>
      <c r="L40" s="16">
        <v>0.16</v>
      </c>
      <c r="M40" s="16">
        <v>0</v>
      </c>
      <c r="N40" s="16">
        <v>0.11</v>
      </c>
      <c r="O40" s="16">
        <v>0</v>
      </c>
      <c r="P40" s="16">
        <v>0.16</v>
      </c>
      <c r="Q40" s="16">
        <v>0.27</v>
      </c>
    </row>
    <row r="41" spans="1:17" x14ac:dyDescent="0.35">
      <c r="A41" s="37"/>
      <c r="B41" s="9" t="s">
        <v>57</v>
      </c>
      <c r="C41" s="14">
        <f t="shared" si="10"/>
        <v>0</v>
      </c>
      <c r="D41" s="14">
        <f t="shared" si="11"/>
        <v>1746.3905939024996</v>
      </c>
      <c r="E41" s="14">
        <f t="shared" si="12"/>
        <v>0</v>
      </c>
      <c r="F41" s="30">
        <f t="shared" si="13"/>
        <v>138338.3812218314</v>
      </c>
      <c r="G41" s="30">
        <f t="shared" si="14"/>
        <v>433205.83830111113</v>
      </c>
      <c r="H41" s="14">
        <f t="shared" si="15"/>
        <v>0</v>
      </c>
      <c r="I41" s="14">
        <f t="shared" si="16"/>
        <v>127.5142338405</v>
      </c>
      <c r="J41" s="2"/>
      <c r="K41" s="16">
        <v>0</v>
      </c>
      <c r="L41" s="16">
        <v>0.81</v>
      </c>
      <c r="M41" s="16">
        <v>0</v>
      </c>
      <c r="N41" s="29">
        <v>0.78</v>
      </c>
      <c r="O41" s="29">
        <v>1.51</v>
      </c>
      <c r="P41" s="16">
        <v>0</v>
      </c>
      <c r="Q41" s="16">
        <v>0.81</v>
      </c>
    </row>
    <row r="42" spans="1:17" x14ac:dyDescent="0.35">
      <c r="A42" s="37"/>
      <c r="B42" s="9" t="s">
        <v>14</v>
      </c>
      <c r="C42" s="14">
        <f t="shared" si="10"/>
        <v>60373.963750726063</v>
      </c>
      <c r="D42" s="30">
        <f t="shared" si="11"/>
        <v>87941.905931470479</v>
      </c>
      <c r="E42" s="14">
        <f t="shared" si="12"/>
        <v>38626.851731020797</v>
      </c>
      <c r="F42" s="30">
        <f t="shared" si="13"/>
        <v>218740.17543622918</v>
      </c>
      <c r="G42" s="30">
        <f t="shared" si="14"/>
        <v>452942.27101997158</v>
      </c>
      <c r="H42" s="14">
        <f t="shared" si="15"/>
        <v>23142.161999436474</v>
      </c>
      <c r="I42" s="30">
        <f t="shared" si="16"/>
        <v>45968.094174599988</v>
      </c>
      <c r="J42" s="2"/>
      <c r="K42" s="16">
        <v>0.48</v>
      </c>
      <c r="L42" s="29">
        <v>0.59</v>
      </c>
      <c r="M42" s="16">
        <v>0.4</v>
      </c>
      <c r="N42" s="29">
        <v>0.74</v>
      </c>
      <c r="O42" s="29">
        <v>0.57999999999999996</v>
      </c>
      <c r="P42" s="16">
        <v>0.84</v>
      </c>
      <c r="Q42" s="29">
        <v>0.5</v>
      </c>
    </row>
    <row r="43" spans="1:17" x14ac:dyDescent="0.35">
      <c r="B43" s="8"/>
      <c r="C43" s="38" t="s">
        <v>49</v>
      </c>
      <c r="D43" s="38"/>
      <c r="E43" s="38"/>
      <c r="F43" s="38"/>
      <c r="G43" s="38"/>
      <c r="H43" s="38"/>
      <c r="I43" s="38"/>
      <c r="J43" s="2"/>
      <c r="K43" s="38" t="s">
        <v>54</v>
      </c>
      <c r="L43" s="38"/>
      <c r="M43" s="38"/>
      <c r="N43" s="38"/>
      <c r="O43" s="38"/>
      <c r="P43" s="38"/>
      <c r="Q43" s="38"/>
    </row>
    <row r="44" spans="1:17" ht="15" customHeight="1" x14ac:dyDescent="0.35">
      <c r="A44" s="37" t="s">
        <v>29</v>
      </c>
      <c r="B44" s="9" t="s">
        <v>8</v>
      </c>
      <c r="C44" s="6">
        <f t="shared" ref="C44:C52" si="17">C10*K44</f>
        <v>135898959.90313029</v>
      </c>
      <c r="D44" s="6">
        <f t="shared" ref="D44:D52" si="18">D10*L44</f>
        <v>125021282.52007648</v>
      </c>
      <c r="E44" s="6">
        <f t="shared" ref="E44:E52" si="19">E10*M44</f>
        <v>64486329.41031906</v>
      </c>
      <c r="F44" s="6">
        <f t="shared" ref="F44:F52" si="20">F10*N44</f>
        <v>894592058.28886366</v>
      </c>
      <c r="G44" s="6">
        <f t="shared" ref="G44:G52" si="21">G10*O44</f>
        <v>2704756871.4575472</v>
      </c>
      <c r="H44" s="14">
        <f t="shared" ref="H44:H52" si="22">H10*P44</f>
        <v>23122529.686230507</v>
      </c>
      <c r="I44" s="6">
        <f t="shared" ref="I44:I52" si="23">I10*Q44</f>
        <v>129286203.11894356</v>
      </c>
      <c r="J44" s="28"/>
      <c r="K44" s="1">
        <v>606.39</v>
      </c>
      <c r="L44" s="1">
        <v>355.31</v>
      </c>
      <c r="M44" s="1">
        <v>547.91</v>
      </c>
      <c r="N44" s="1">
        <v>584.76</v>
      </c>
      <c r="O44" s="1">
        <v>879.05</v>
      </c>
      <c r="P44" s="16">
        <v>632.23</v>
      </c>
      <c r="Q44" s="1">
        <v>522.76</v>
      </c>
    </row>
    <row r="45" spans="1:17" x14ac:dyDescent="0.35">
      <c r="A45" s="37"/>
      <c r="B45" s="9" t="s">
        <v>9</v>
      </c>
      <c r="C45" s="14">
        <f t="shared" si="17"/>
        <v>131886966.99627389</v>
      </c>
      <c r="D45" s="14">
        <f t="shared" si="18"/>
        <v>2595869.475381</v>
      </c>
      <c r="E45" s="14">
        <f t="shared" si="19"/>
        <v>0</v>
      </c>
      <c r="F45" s="6">
        <f t="shared" si="20"/>
        <v>617035659.98841703</v>
      </c>
      <c r="G45" s="6">
        <f t="shared" si="21"/>
        <v>419856639.20856547</v>
      </c>
      <c r="H45" s="14">
        <f t="shared" si="22"/>
        <v>0</v>
      </c>
      <c r="I45" s="6">
        <f t="shared" si="23"/>
        <v>113440728.71174347</v>
      </c>
      <c r="J45" s="12"/>
      <c r="K45" s="16">
        <v>2386.69</v>
      </c>
      <c r="L45" s="16">
        <v>420</v>
      </c>
      <c r="M45" s="16">
        <v>0</v>
      </c>
      <c r="N45" s="1">
        <v>1180.8</v>
      </c>
      <c r="O45" s="1">
        <v>875.25</v>
      </c>
      <c r="P45" s="16">
        <v>0</v>
      </c>
      <c r="Q45" s="1">
        <v>504.27</v>
      </c>
    </row>
    <row r="46" spans="1:17" x14ac:dyDescent="0.35">
      <c r="A46" s="37"/>
      <c r="B46" s="9" t="s">
        <v>12</v>
      </c>
      <c r="C46" s="6">
        <f t="shared" si="17"/>
        <v>18305898.806397829</v>
      </c>
      <c r="D46" s="6">
        <f t="shared" si="18"/>
        <v>106318227.8900851</v>
      </c>
      <c r="E46" s="6">
        <f t="shared" si="19"/>
        <v>4949820.3973674458</v>
      </c>
      <c r="F46" s="6">
        <f t="shared" si="20"/>
        <v>75947426.996422127</v>
      </c>
      <c r="G46" s="6">
        <f t="shared" si="21"/>
        <v>139612411.4389939</v>
      </c>
      <c r="H46" s="14">
        <f t="shared" si="22"/>
        <v>784528.061584307</v>
      </c>
      <c r="I46" s="14">
        <f t="shared" si="23"/>
        <v>2342889.8595925285</v>
      </c>
      <c r="J46" s="12"/>
      <c r="K46" s="1">
        <v>146.05000000000001</v>
      </c>
      <c r="L46" s="1">
        <v>324.8</v>
      </c>
      <c r="M46" s="16">
        <v>50.82</v>
      </c>
      <c r="N46" s="1">
        <v>138.38</v>
      </c>
      <c r="O46" s="1">
        <v>138.69</v>
      </c>
      <c r="P46" s="16">
        <v>87.77</v>
      </c>
      <c r="Q46" s="16">
        <v>167.22</v>
      </c>
    </row>
    <row r="47" spans="1:17" x14ac:dyDescent="0.35">
      <c r="A47" s="37"/>
      <c r="B47" s="9" t="s">
        <v>13</v>
      </c>
      <c r="C47" s="14">
        <f t="shared" si="17"/>
        <v>91023.880017422794</v>
      </c>
      <c r="D47" s="14">
        <f t="shared" si="18"/>
        <v>4991357.7586339731</v>
      </c>
      <c r="E47" s="14">
        <f t="shared" si="19"/>
        <v>0</v>
      </c>
      <c r="F47" s="6">
        <f t="shared" si="20"/>
        <v>83036223.69293128</v>
      </c>
      <c r="G47" s="6">
        <f t="shared" si="21"/>
        <v>86497932.967873946</v>
      </c>
      <c r="H47" s="14">
        <f t="shared" si="22"/>
        <v>0</v>
      </c>
      <c r="I47" s="6">
        <f t="shared" si="23"/>
        <v>3020585.5077101719</v>
      </c>
      <c r="J47" s="12"/>
      <c r="K47" s="16">
        <v>6.89</v>
      </c>
      <c r="L47" s="16">
        <v>187.37</v>
      </c>
      <c r="M47" s="16">
        <v>0</v>
      </c>
      <c r="N47" s="1">
        <v>198.05</v>
      </c>
      <c r="O47" s="1">
        <v>149.65</v>
      </c>
      <c r="P47" s="16">
        <v>0</v>
      </c>
      <c r="Q47" s="1">
        <v>95.46</v>
      </c>
    </row>
    <row r="48" spans="1:17" x14ac:dyDescent="0.35">
      <c r="A48" s="37"/>
      <c r="B48" s="9" t="s">
        <v>27</v>
      </c>
      <c r="C48" s="14">
        <f t="shared" si="17"/>
        <v>452066.96075263619</v>
      </c>
      <c r="D48" s="14">
        <f t="shared" si="18"/>
        <v>0</v>
      </c>
      <c r="E48" s="14">
        <f t="shared" si="19"/>
        <v>0</v>
      </c>
      <c r="F48" s="6">
        <f t="shared" si="20"/>
        <v>12179558.068673832</v>
      </c>
      <c r="G48" s="6">
        <f t="shared" si="21"/>
        <v>31162966.589229826</v>
      </c>
      <c r="H48" s="14">
        <f t="shared" si="22"/>
        <v>671665.14887317538</v>
      </c>
      <c r="I48" s="6">
        <f t="shared" si="23"/>
        <v>5361321.7935756166</v>
      </c>
      <c r="J48" s="12"/>
      <c r="K48" s="16">
        <v>23.94</v>
      </c>
      <c r="L48" s="16">
        <v>0</v>
      </c>
      <c r="M48" s="16">
        <v>0</v>
      </c>
      <c r="N48" s="1">
        <v>89.32</v>
      </c>
      <c r="O48" s="1">
        <v>110.74</v>
      </c>
      <c r="P48" s="16">
        <v>63.54</v>
      </c>
      <c r="Q48" s="1">
        <v>72.77</v>
      </c>
    </row>
    <row r="49" spans="1:17" x14ac:dyDescent="0.35">
      <c r="A49" s="37"/>
      <c r="B49" s="9" t="s">
        <v>15</v>
      </c>
      <c r="C49" s="14">
        <f t="shared" si="17"/>
        <v>1061102.7140791707</v>
      </c>
      <c r="D49" s="14">
        <f t="shared" si="18"/>
        <v>39287.799368999993</v>
      </c>
      <c r="E49" s="14">
        <f t="shared" si="19"/>
        <v>0</v>
      </c>
      <c r="F49" s="14">
        <f t="shared" si="20"/>
        <v>5577953.7519311886</v>
      </c>
      <c r="G49" s="6">
        <f t="shared" si="21"/>
        <v>138677289.29995912</v>
      </c>
      <c r="H49" s="14">
        <f t="shared" si="22"/>
        <v>0</v>
      </c>
      <c r="I49" s="14">
        <f t="shared" si="23"/>
        <v>62969.992019999998</v>
      </c>
      <c r="J49" s="12"/>
      <c r="K49" s="16">
        <v>62.49</v>
      </c>
      <c r="L49" s="16">
        <v>20</v>
      </c>
      <c r="M49" s="16">
        <v>0</v>
      </c>
      <c r="N49" s="16">
        <v>201.85</v>
      </c>
      <c r="O49" s="1">
        <v>559.01</v>
      </c>
      <c r="P49" s="16">
        <v>0</v>
      </c>
      <c r="Q49" s="16">
        <v>50</v>
      </c>
    </row>
    <row r="50" spans="1:17" x14ac:dyDescent="0.35">
      <c r="A50" s="37"/>
      <c r="B50" s="9" t="s">
        <v>16</v>
      </c>
      <c r="C50" s="14">
        <f t="shared" si="17"/>
        <v>0</v>
      </c>
      <c r="D50" s="14">
        <f t="shared" si="18"/>
        <v>3492781.1878049993</v>
      </c>
      <c r="E50" s="14">
        <f t="shared" si="19"/>
        <v>0</v>
      </c>
      <c r="F50" s="6">
        <f t="shared" si="20"/>
        <v>55756639.679056264</v>
      </c>
      <c r="G50" s="6">
        <f t="shared" si="21"/>
        <v>136350330.97428766</v>
      </c>
      <c r="H50" s="14">
        <f t="shared" si="22"/>
        <v>28027656.250181869</v>
      </c>
      <c r="I50" s="6">
        <f t="shared" si="23"/>
        <v>22149266.497089259</v>
      </c>
      <c r="J50" s="12"/>
      <c r="K50" s="16">
        <v>0</v>
      </c>
      <c r="L50" s="16">
        <v>225</v>
      </c>
      <c r="M50" s="16">
        <v>0</v>
      </c>
      <c r="N50" s="1">
        <v>245.91</v>
      </c>
      <c r="O50" s="1">
        <v>366.42</v>
      </c>
      <c r="P50" s="16">
        <v>2242.54</v>
      </c>
      <c r="Q50" s="1">
        <v>221.92</v>
      </c>
    </row>
    <row r="51" spans="1:17" x14ac:dyDescent="0.35">
      <c r="A51" s="37"/>
      <c r="B51" s="9" t="s">
        <v>28</v>
      </c>
      <c r="C51" s="14">
        <f t="shared" si="17"/>
        <v>1004549.3313920998</v>
      </c>
      <c r="D51" s="14">
        <f t="shared" si="18"/>
        <v>36123182.461651191</v>
      </c>
      <c r="E51" s="6">
        <f t="shared" si="19"/>
        <v>270300.05965871998</v>
      </c>
      <c r="F51" s="6">
        <f t="shared" si="20"/>
        <v>304078512.0640614</v>
      </c>
      <c r="G51" s="6">
        <f t="shared" si="21"/>
        <v>88352731.525510818</v>
      </c>
      <c r="H51" s="14">
        <f t="shared" si="22"/>
        <v>1715591.346581249</v>
      </c>
      <c r="I51" s="6">
        <f t="shared" si="23"/>
        <v>15822883.922562931</v>
      </c>
      <c r="J51" s="12"/>
      <c r="K51" s="16">
        <v>150</v>
      </c>
      <c r="L51" s="16">
        <v>419.56</v>
      </c>
      <c r="M51" s="16">
        <v>140</v>
      </c>
      <c r="N51" s="1">
        <v>652.30999999999995</v>
      </c>
      <c r="O51" s="1">
        <v>448.43</v>
      </c>
      <c r="P51" s="16">
        <v>240.16</v>
      </c>
      <c r="Q51" s="1">
        <v>537.49</v>
      </c>
    </row>
    <row r="52" spans="1:17" x14ac:dyDescent="0.35">
      <c r="A52" s="37"/>
      <c r="B52" s="9" t="s">
        <v>36</v>
      </c>
      <c r="C52" s="14">
        <f t="shared" si="17"/>
        <v>0</v>
      </c>
      <c r="D52" s="14">
        <f t="shared" si="18"/>
        <v>1066129.5346208324</v>
      </c>
      <c r="E52" s="14">
        <f t="shared" si="19"/>
        <v>0</v>
      </c>
      <c r="F52" s="14">
        <f t="shared" si="20"/>
        <v>1929697.4234134394</v>
      </c>
      <c r="G52" s="14">
        <f t="shared" si="21"/>
        <v>0</v>
      </c>
      <c r="H52" s="14">
        <f t="shared" si="22"/>
        <v>0</v>
      </c>
      <c r="I52" s="14">
        <f t="shared" si="23"/>
        <v>2263925.4895994486</v>
      </c>
      <c r="J52" s="12"/>
      <c r="K52" s="16">
        <v>0</v>
      </c>
      <c r="L52" s="16">
        <v>56.05</v>
      </c>
      <c r="M52" s="16">
        <v>0</v>
      </c>
      <c r="N52" s="16">
        <v>110.64</v>
      </c>
      <c r="O52" s="16">
        <v>0</v>
      </c>
      <c r="P52" s="16">
        <v>0</v>
      </c>
      <c r="Q52" s="16">
        <v>140.99</v>
      </c>
    </row>
    <row r="53" spans="1:17" x14ac:dyDescent="0.35">
      <c r="A53" s="24"/>
      <c r="C53" s="7"/>
      <c r="D53" s="7"/>
      <c r="E53" s="7"/>
      <c r="F53" s="7"/>
      <c r="G53" s="7"/>
      <c r="H53" s="15"/>
      <c r="I53" s="7"/>
      <c r="J53" s="2"/>
    </row>
    <row r="54" spans="1:17" ht="15" customHeight="1" x14ac:dyDescent="0.35">
      <c r="A54" s="37" t="s">
        <v>30</v>
      </c>
      <c r="B54" s="9" t="s">
        <v>7</v>
      </c>
      <c r="C54" s="26">
        <f t="shared" ref="C54:I56" si="24">C22*K54</f>
        <v>8297711.4172095973</v>
      </c>
      <c r="D54" s="27">
        <f t="shared" si="24"/>
        <v>98160687.940681115</v>
      </c>
      <c r="E54" s="27">
        <f t="shared" si="24"/>
        <v>0</v>
      </c>
      <c r="F54" s="27">
        <f t="shared" si="24"/>
        <v>707717053.27370751</v>
      </c>
      <c r="G54" s="27">
        <f t="shared" si="24"/>
        <v>172318161.21995139</v>
      </c>
      <c r="H54" s="26">
        <f t="shared" si="24"/>
        <v>7367520.2775534354</v>
      </c>
      <c r="I54" s="27">
        <f t="shared" si="24"/>
        <v>164480580.3201147</v>
      </c>
      <c r="J54" s="12"/>
      <c r="K54" s="16">
        <v>150.06</v>
      </c>
      <c r="L54" s="1">
        <v>360.89</v>
      </c>
      <c r="N54" s="1">
        <v>681.45</v>
      </c>
      <c r="O54" s="1">
        <v>344.38</v>
      </c>
      <c r="P54" s="16">
        <v>824.25</v>
      </c>
      <c r="Q54" s="1">
        <v>516.47</v>
      </c>
    </row>
    <row r="55" spans="1:17" x14ac:dyDescent="0.35">
      <c r="A55" s="37"/>
      <c r="B55" s="9" t="s">
        <v>10</v>
      </c>
      <c r="C55" s="27">
        <f t="shared" si="24"/>
        <v>113636868.80098765</v>
      </c>
      <c r="D55" s="27">
        <f t="shared" si="24"/>
        <v>426460625.81425971</v>
      </c>
      <c r="E55" s="27">
        <f t="shared" si="24"/>
        <v>139739231.33284846</v>
      </c>
      <c r="F55" s="27">
        <f t="shared" si="24"/>
        <v>160755138.0575355</v>
      </c>
      <c r="G55" s="27">
        <f t="shared" si="24"/>
        <v>596443941.02163136</v>
      </c>
      <c r="H55" s="26">
        <f t="shared" si="24"/>
        <v>3863161.2846486992</v>
      </c>
      <c r="I55" s="27">
        <f t="shared" si="24"/>
        <v>73770693.209259212</v>
      </c>
      <c r="J55" s="12"/>
      <c r="K55" s="1">
        <v>752.23</v>
      </c>
      <c r="L55" s="1">
        <v>1214.48</v>
      </c>
      <c r="M55" s="1">
        <v>1350.48</v>
      </c>
      <c r="N55" s="1">
        <v>243.3</v>
      </c>
      <c r="O55" s="1">
        <v>574.67999999999995</v>
      </c>
      <c r="P55" s="16">
        <v>159.22999999999999</v>
      </c>
      <c r="Q55" s="1">
        <v>338.59</v>
      </c>
    </row>
    <row r="56" spans="1:17" x14ac:dyDescent="0.35">
      <c r="A56" s="37"/>
      <c r="B56" s="9" t="s">
        <v>11</v>
      </c>
      <c r="C56" s="26">
        <f t="shared" si="24"/>
        <v>40836481.608744875</v>
      </c>
      <c r="D56" s="27">
        <f t="shared" si="24"/>
        <v>53104895.823674321</v>
      </c>
      <c r="E56" s="26">
        <f t="shared" si="24"/>
        <v>16014696.49492944</v>
      </c>
      <c r="F56" s="27">
        <f t="shared" si="24"/>
        <v>339840517.07887828</v>
      </c>
      <c r="G56" s="27">
        <f t="shared" si="24"/>
        <v>575617954.27334678</v>
      </c>
      <c r="H56" s="26">
        <f t="shared" si="24"/>
        <v>4899954.0062077334</v>
      </c>
      <c r="I56" s="27">
        <f t="shared" si="24"/>
        <v>136660562.21141297</v>
      </c>
      <c r="J56" s="12"/>
      <c r="K56" s="16">
        <v>431.01</v>
      </c>
      <c r="L56" s="1">
        <v>225.19</v>
      </c>
      <c r="M56" s="16">
        <v>256.86</v>
      </c>
      <c r="N56" s="1">
        <v>380.41</v>
      </c>
      <c r="O56" s="1">
        <v>517.78</v>
      </c>
      <c r="P56" s="16">
        <v>217.11</v>
      </c>
      <c r="Q56" s="1">
        <v>612.20000000000005</v>
      </c>
    </row>
    <row r="57" spans="1:17" x14ac:dyDescent="0.35">
      <c r="C57" s="27"/>
      <c r="D57" s="27"/>
      <c r="E57" s="27"/>
      <c r="F57" s="27"/>
      <c r="G57" s="27"/>
      <c r="H57" s="27"/>
      <c r="I57" s="27"/>
      <c r="J57" s="2"/>
    </row>
    <row r="58" spans="1:17" x14ac:dyDescent="0.35">
      <c r="A58" s="39" t="s">
        <v>34</v>
      </c>
      <c r="B58" s="9" t="s">
        <v>31</v>
      </c>
      <c r="C58" s="27">
        <f t="shared" ref="C58:I60" si="25">C28*K58</f>
        <v>635801.77813455567</v>
      </c>
      <c r="D58" s="26">
        <f t="shared" si="25"/>
        <v>546802.80042269686</v>
      </c>
      <c r="E58" s="26">
        <f t="shared" si="25"/>
        <v>284319.24602819711</v>
      </c>
      <c r="F58" s="27">
        <f t="shared" si="25"/>
        <v>4132180.1769271703</v>
      </c>
      <c r="G58" s="27">
        <f t="shared" si="25"/>
        <v>11227237.24600558</v>
      </c>
      <c r="H58" s="26">
        <f t="shared" si="25"/>
        <v>792798.66080054629</v>
      </c>
      <c r="I58" s="27">
        <f t="shared" si="25"/>
        <v>940091.60486498382</v>
      </c>
      <c r="J58" s="12"/>
      <c r="K58" s="1">
        <v>5.16</v>
      </c>
      <c r="L58" s="16">
        <v>9.3699999999999992</v>
      </c>
      <c r="M58" s="16">
        <v>3.16</v>
      </c>
      <c r="N58" s="1">
        <v>12.82</v>
      </c>
      <c r="O58" s="1">
        <v>11.55</v>
      </c>
      <c r="P58" s="16">
        <v>25.41</v>
      </c>
      <c r="Q58" s="1">
        <v>13.92</v>
      </c>
    </row>
    <row r="59" spans="1:17" x14ac:dyDescent="0.35">
      <c r="A59" s="39"/>
      <c r="B59" s="9" t="s">
        <v>32</v>
      </c>
      <c r="C59" s="27">
        <f t="shared" si="25"/>
        <v>1413173.6505674843</v>
      </c>
      <c r="D59" s="27">
        <f t="shared" si="25"/>
        <v>905136.75695775135</v>
      </c>
      <c r="E59" s="26">
        <f t="shared" si="25"/>
        <v>370511.37376271613</v>
      </c>
      <c r="F59" s="27">
        <f t="shared" si="25"/>
        <v>3338033.5165948425</v>
      </c>
      <c r="G59" s="27">
        <f t="shared" si="25"/>
        <v>12161422.769379023</v>
      </c>
      <c r="H59" s="26">
        <f t="shared" si="25"/>
        <v>1041435.2362393979</v>
      </c>
      <c r="I59" s="27">
        <f t="shared" si="25"/>
        <v>922075.89014806168</v>
      </c>
      <c r="J59" s="12"/>
      <c r="K59" s="1">
        <v>8.91</v>
      </c>
      <c r="L59" s="1">
        <v>5.1100000000000003</v>
      </c>
      <c r="M59" s="16">
        <v>5.44</v>
      </c>
      <c r="N59" s="1">
        <v>6.81</v>
      </c>
      <c r="O59" s="1">
        <v>11.19</v>
      </c>
      <c r="P59" s="16">
        <v>29.94</v>
      </c>
      <c r="Q59" s="1">
        <v>11.53</v>
      </c>
    </row>
    <row r="60" spans="1:17" x14ac:dyDescent="0.35">
      <c r="A60" s="39"/>
      <c r="B60" s="9" t="s">
        <v>33</v>
      </c>
      <c r="C60" s="27">
        <f t="shared" si="25"/>
        <v>4824936.0723897517</v>
      </c>
      <c r="D60" s="27">
        <f t="shared" si="25"/>
        <v>3281066.9029175309</v>
      </c>
      <c r="E60" s="27">
        <f t="shared" si="25"/>
        <v>3960931.8672602638</v>
      </c>
      <c r="F60" s="27">
        <f t="shared" si="25"/>
        <v>27384775.002248824</v>
      </c>
      <c r="G60" s="27">
        <f t="shared" si="25"/>
        <v>57058474.203109093</v>
      </c>
      <c r="H60" s="26">
        <f t="shared" si="25"/>
        <v>126003.10187460993</v>
      </c>
      <c r="I60" s="27">
        <f t="shared" si="25"/>
        <v>14321122.028376753</v>
      </c>
      <c r="J60" s="12"/>
      <c r="K60" s="1">
        <v>23.29</v>
      </c>
      <c r="L60" s="1">
        <v>15.66</v>
      </c>
      <c r="M60" s="1">
        <v>34.950000000000003</v>
      </c>
      <c r="N60" s="1">
        <v>22.56</v>
      </c>
      <c r="O60" s="1">
        <v>25.26</v>
      </c>
      <c r="P60" s="16">
        <v>10.29</v>
      </c>
      <c r="Q60" s="1">
        <v>42.49</v>
      </c>
    </row>
    <row r="61" spans="1:17" x14ac:dyDescent="0.35">
      <c r="B61" s="8"/>
      <c r="C61" s="40" t="s">
        <v>50</v>
      </c>
      <c r="D61" s="38"/>
      <c r="E61" s="38"/>
      <c r="F61" s="38"/>
      <c r="G61" s="38"/>
      <c r="H61" s="38"/>
      <c r="I61" s="38"/>
      <c r="K61" s="38" t="s">
        <v>53</v>
      </c>
      <c r="L61" s="38"/>
      <c r="M61" s="38"/>
      <c r="N61" s="38"/>
      <c r="O61" s="38"/>
      <c r="P61" s="38"/>
      <c r="Q61" s="38"/>
    </row>
    <row r="62" spans="1:17" ht="15" customHeight="1" x14ac:dyDescent="0.35">
      <c r="A62" s="37" t="s">
        <v>29</v>
      </c>
      <c r="B62" s="9" t="s">
        <v>8</v>
      </c>
      <c r="C62" s="17">
        <f t="shared" ref="C62:C72" si="26">C10*K62</f>
        <v>26052959.462951068</v>
      </c>
      <c r="D62" s="17">
        <f t="shared" ref="D62:D72" si="27">D10*L62</f>
        <v>24722060.482003249</v>
      </c>
      <c r="E62" s="17">
        <f t="shared" ref="E62:E72" si="28">E10*M62</f>
        <v>18555811.528957136</v>
      </c>
      <c r="F62" s="17">
        <f t="shared" ref="F62:F72" si="29">F10*N62</f>
        <v>189532475.03489864</v>
      </c>
      <c r="G62" s="17">
        <f t="shared" ref="G62:G72" si="30">G10*O62</f>
        <v>521566847.48395294</v>
      </c>
      <c r="H62" s="18">
        <f t="shared" ref="H62:H72" si="31">H10*P62</f>
        <v>4776795.7900108611</v>
      </c>
      <c r="I62" s="17">
        <f t="shared" ref="I62:I72" si="32">I10*Q62</f>
        <v>31562294.823704142</v>
      </c>
      <c r="J62" s="17"/>
      <c r="K62" s="1">
        <v>116.25</v>
      </c>
      <c r="L62" s="1">
        <v>70.260000000000005</v>
      </c>
      <c r="M62" s="1">
        <v>157.66</v>
      </c>
      <c r="N62" s="1">
        <v>123.89</v>
      </c>
      <c r="O62" s="1">
        <v>169.51</v>
      </c>
      <c r="P62" s="16">
        <v>130.61000000000001</v>
      </c>
      <c r="Q62" s="1">
        <v>127.62</v>
      </c>
    </row>
    <row r="63" spans="1:17" x14ac:dyDescent="0.35">
      <c r="A63" s="37"/>
      <c r="B63" s="9" t="s">
        <v>9</v>
      </c>
      <c r="C63" s="18">
        <f t="shared" si="26"/>
        <v>48398359.725819662</v>
      </c>
      <c r="D63" s="18">
        <f t="shared" si="27"/>
        <v>828205.9754786999</v>
      </c>
      <c r="E63" s="18">
        <f t="shared" si="28"/>
        <v>0</v>
      </c>
      <c r="F63" s="17">
        <f t="shared" si="29"/>
        <v>184290283.03532779</v>
      </c>
      <c r="G63" s="17">
        <f t="shared" si="30"/>
        <v>135457432.48182201</v>
      </c>
      <c r="H63" s="18">
        <f t="shared" si="31"/>
        <v>0</v>
      </c>
      <c r="I63" s="17">
        <f t="shared" si="32"/>
        <v>35348011.387701534</v>
      </c>
      <c r="J63" s="17"/>
      <c r="K63" s="16">
        <v>875.84</v>
      </c>
      <c r="L63" s="16">
        <v>134</v>
      </c>
      <c r="M63" s="16">
        <v>0</v>
      </c>
      <c r="N63" s="1">
        <v>352.67</v>
      </c>
      <c r="O63" s="1">
        <v>282.38</v>
      </c>
      <c r="P63" s="16">
        <v>0</v>
      </c>
      <c r="Q63" s="1">
        <v>157.13</v>
      </c>
    </row>
    <row r="64" spans="1:17" x14ac:dyDescent="0.35">
      <c r="A64" s="37"/>
      <c r="B64" s="9" t="s">
        <v>12</v>
      </c>
      <c r="C64" s="17">
        <f t="shared" si="26"/>
        <v>9147309.105723476</v>
      </c>
      <c r="D64" s="17">
        <f t="shared" si="27"/>
        <v>48681178.730952762</v>
      </c>
      <c r="E64" s="17">
        <f t="shared" si="28"/>
        <v>2670682.3159349738</v>
      </c>
      <c r="F64" s="17">
        <f t="shared" si="29"/>
        <v>49630913.595074818</v>
      </c>
      <c r="G64" s="17">
        <f t="shared" si="30"/>
        <v>63912264.779448569</v>
      </c>
      <c r="H64" s="18">
        <f t="shared" si="31"/>
        <v>400621.4847921686</v>
      </c>
      <c r="I64" s="18">
        <f t="shared" si="32"/>
        <v>1206191.7713929003</v>
      </c>
      <c r="J64" s="17"/>
      <c r="K64" s="1">
        <v>72.98</v>
      </c>
      <c r="L64" s="1">
        <v>148.72</v>
      </c>
      <c r="M64" s="16">
        <v>27.42</v>
      </c>
      <c r="N64" s="1">
        <v>90.43</v>
      </c>
      <c r="O64" s="1">
        <v>63.49</v>
      </c>
      <c r="P64" s="16">
        <v>44.82</v>
      </c>
      <c r="Q64" s="16">
        <v>86.09</v>
      </c>
    </row>
    <row r="65" spans="1:17" x14ac:dyDescent="0.35">
      <c r="A65" s="37"/>
      <c r="B65" s="9" t="s">
        <v>13</v>
      </c>
      <c r="C65" s="18">
        <f t="shared" si="26"/>
        <v>126561.50516210601</v>
      </c>
      <c r="D65" s="18">
        <f t="shared" si="27"/>
        <v>4118396.2720009191</v>
      </c>
      <c r="E65" s="18">
        <f t="shared" si="28"/>
        <v>0</v>
      </c>
      <c r="F65" s="17">
        <f t="shared" si="29"/>
        <v>48979003.543591172</v>
      </c>
      <c r="G65" s="17">
        <f t="shared" si="30"/>
        <v>40286708.505585127</v>
      </c>
      <c r="H65" s="18">
        <f t="shared" si="31"/>
        <v>0</v>
      </c>
      <c r="I65" s="17">
        <f t="shared" si="32"/>
        <v>1693818.7955973761</v>
      </c>
      <c r="J65" s="17"/>
      <c r="K65" s="16">
        <v>9.58</v>
      </c>
      <c r="L65" s="16">
        <v>154.6</v>
      </c>
      <c r="M65" s="16">
        <v>0</v>
      </c>
      <c r="N65" s="1">
        <v>116.82</v>
      </c>
      <c r="O65" s="1">
        <v>69.7</v>
      </c>
      <c r="P65" s="16">
        <v>0</v>
      </c>
      <c r="Q65" s="1">
        <v>53.53</v>
      </c>
    </row>
    <row r="66" spans="1:17" x14ac:dyDescent="0.35">
      <c r="A66" s="37"/>
      <c r="B66" s="9" t="s">
        <v>27</v>
      </c>
      <c r="C66" s="18">
        <f t="shared" si="26"/>
        <v>597090.94816200319</v>
      </c>
      <c r="D66" s="18">
        <f t="shared" si="27"/>
        <v>0</v>
      </c>
      <c r="E66" s="18">
        <f t="shared" si="28"/>
        <v>0</v>
      </c>
      <c r="F66" s="17">
        <f t="shared" si="29"/>
        <v>4488928.0297888787</v>
      </c>
      <c r="G66" s="17">
        <f t="shared" si="30"/>
        <v>12125810.279302089</v>
      </c>
      <c r="H66" s="18">
        <f t="shared" si="31"/>
        <v>309828.54128852329</v>
      </c>
      <c r="I66" s="17">
        <f t="shared" si="32"/>
        <v>2328863.2938700737</v>
      </c>
      <c r="J66" s="17"/>
      <c r="K66" s="16">
        <v>31.62</v>
      </c>
      <c r="L66" s="16">
        <v>0</v>
      </c>
      <c r="M66" s="16">
        <v>0</v>
      </c>
      <c r="N66" s="1">
        <v>32.92</v>
      </c>
      <c r="O66" s="1">
        <v>43.09</v>
      </c>
      <c r="P66" s="16">
        <v>29.31</v>
      </c>
      <c r="Q66" s="1">
        <v>31.61</v>
      </c>
    </row>
    <row r="67" spans="1:17" x14ac:dyDescent="0.35">
      <c r="A67" s="37"/>
      <c r="B67" s="9" t="s">
        <v>15</v>
      </c>
      <c r="C67" s="18">
        <f t="shared" si="26"/>
        <v>163520.86952444253</v>
      </c>
      <c r="D67" s="18">
        <f t="shared" si="27"/>
        <v>26971.074266818498</v>
      </c>
      <c r="E67" s="18">
        <f t="shared" si="28"/>
        <v>0</v>
      </c>
      <c r="F67" s="18">
        <f t="shared" si="29"/>
        <v>2181992.7087068944</v>
      </c>
      <c r="G67" s="17">
        <f t="shared" si="30"/>
        <v>8655391.8958079014</v>
      </c>
      <c r="H67" s="18">
        <f t="shared" si="31"/>
        <v>0</v>
      </c>
      <c r="I67" s="18">
        <f t="shared" si="32"/>
        <v>64833.90378379199</v>
      </c>
      <c r="J67" s="17"/>
      <c r="K67" s="16">
        <v>9.6300000000000008</v>
      </c>
      <c r="L67" s="16">
        <v>13.73</v>
      </c>
      <c r="M67" s="16">
        <v>0</v>
      </c>
      <c r="N67" s="16">
        <v>78.959999999999994</v>
      </c>
      <c r="O67" s="1">
        <v>34.89</v>
      </c>
      <c r="P67" s="16">
        <v>491.25</v>
      </c>
      <c r="Q67" s="16">
        <v>51.48</v>
      </c>
    </row>
    <row r="68" spans="1:17" x14ac:dyDescent="0.35">
      <c r="A68" s="37"/>
      <c r="B68" s="9" t="s">
        <v>16</v>
      </c>
      <c r="C68" s="18">
        <f t="shared" si="26"/>
        <v>0</v>
      </c>
      <c r="D68" s="18">
        <f t="shared" si="27"/>
        <v>643447.91215340991</v>
      </c>
      <c r="E68" s="18">
        <f t="shared" si="28"/>
        <v>0</v>
      </c>
      <c r="F68" s="17">
        <f t="shared" si="29"/>
        <v>11534058.234612631</v>
      </c>
      <c r="G68" s="17">
        <f t="shared" si="30"/>
        <v>25899195.010671958</v>
      </c>
      <c r="H68" s="18">
        <f t="shared" si="31"/>
        <v>0</v>
      </c>
      <c r="I68" s="17">
        <f t="shared" si="32"/>
        <v>5946527.1174142845</v>
      </c>
      <c r="J68" s="17"/>
      <c r="K68" s="16">
        <v>0</v>
      </c>
      <c r="L68" s="16">
        <v>41.45</v>
      </c>
      <c r="M68" s="16">
        <v>0</v>
      </c>
      <c r="N68" s="1">
        <v>50.87</v>
      </c>
      <c r="O68" s="1">
        <v>69.599999999999994</v>
      </c>
      <c r="P68" s="16">
        <v>0</v>
      </c>
      <c r="Q68" s="1">
        <v>59.58</v>
      </c>
    </row>
    <row r="69" spans="1:17" x14ac:dyDescent="0.35">
      <c r="A69" s="37"/>
      <c r="B69" s="9" t="s">
        <v>28</v>
      </c>
      <c r="C69" s="18">
        <f t="shared" si="26"/>
        <v>185104.95679785093</v>
      </c>
      <c r="D69" s="18">
        <f t="shared" si="27"/>
        <v>4989366.0588537669</v>
      </c>
      <c r="E69" s="17">
        <f t="shared" si="28"/>
        <v>92770.84190429638</v>
      </c>
      <c r="F69" s="17">
        <f t="shared" si="29"/>
        <v>47119093.681585945</v>
      </c>
      <c r="G69" s="17">
        <f t="shared" si="30"/>
        <v>15738501.425546471</v>
      </c>
      <c r="H69" s="18">
        <f t="shared" si="31"/>
        <v>344675.55992898595</v>
      </c>
      <c r="I69" s="17">
        <f t="shared" si="32"/>
        <v>2610014.8627405707</v>
      </c>
      <c r="J69" s="17"/>
      <c r="K69" s="16">
        <v>27.64</v>
      </c>
      <c r="L69" s="16">
        <v>57.95</v>
      </c>
      <c r="M69" s="16">
        <v>48.05</v>
      </c>
      <c r="N69" s="1">
        <v>101.08</v>
      </c>
      <c r="O69" s="1">
        <v>79.88</v>
      </c>
      <c r="P69" s="16">
        <v>48.25</v>
      </c>
      <c r="Q69" s="1">
        <v>88.66</v>
      </c>
    </row>
    <row r="70" spans="1:17" x14ac:dyDescent="0.35">
      <c r="A70" s="37"/>
      <c r="B70" s="9" t="s">
        <v>36</v>
      </c>
      <c r="C70" s="18">
        <f t="shared" si="26"/>
        <v>0</v>
      </c>
      <c r="D70" s="18">
        <f t="shared" si="27"/>
        <v>492264.62722546194</v>
      </c>
      <c r="E70" s="18">
        <f t="shared" si="28"/>
        <v>0</v>
      </c>
      <c r="F70" s="18">
        <f t="shared" si="29"/>
        <v>475622.27708319313</v>
      </c>
      <c r="G70" s="18">
        <f t="shared" si="30"/>
        <v>0</v>
      </c>
      <c r="H70" s="18">
        <f t="shared" si="31"/>
        <v>0</v>
      </c>
      <c r="I70" s="18">
        <f t="shared" si="32"/>
        <v>933092.49025196081</v>
      </c>
      <c r="J70" s="17"/>
      <c r="K70" s="16">
        <v>0</v>
      </c>
      <c r="L70" s="16">
        <v>25.88</v>
      </c>
      <c r="M70" s="16">
        <v>0</v>
      </c>
      <c r="N70" s="16">
        <v>27.27</v>
      </c>
      <c r="O70" s="16">
        <v>0</v>
      </c>
      <c r="P70" s="16">
        <v>0</v>
      </c>
      <c r="Q70" s="16">
        <v>58.11</v>
      </c>
    </row>
    <row r="71" spans="1:17" x14ac:dyDescent="0.35">
      <c r="A71" s="37"/>
      <c r="B71" s="9" t="s">
        <v>57</v>
      </c>
      <c r="C71" s="18">
        <f t="shared" si="26"/>
        <v>0</v>
      </c>
      <c r="D71" s="18">
        <f t="shared" si="27"/>
        <v>3107799.0835491596</v>
      </c>
      <c r="E71" s="18">
        <f t="shared" si="28"/>
        <v>0</v>
      </c>
      <c r="F71" s="36">
        <f t="shared" si="29"/>
        <v>100330797.76562825</v>
      </c>
      <c r="G71" s="36">
        <f t="shared" si="30"/>
        <v>6132395861.9952917</v>
      </c>
      <c r="H71" s="18">
        <f t="shared" si="31"/>
        <v>0</v>
      </c>
      <c r="I71" s="18">
        <f t="shared" si="32"/>
        <v>2334.6124541414997</v>
      </c>
      <c r="J71" s="17"/>
      <c r="K71" s="16">
        <v>0</v>
      </c>
      <c r="L71" s="16">
        <v>1441.44</v>
      </c>
      <c r="M71" s="16">
        <v>0</v>
      </c>
      <c r="N71" s="29">
        <v>565.70000000000005</v>
      </c>
      <c r="O71" s="29">
        <v>21375.33</v>
      </c>
      <c r="P71" s="16">
        <v>0</v>
      </c>
      <c r="Q71" s="16">
        <v>14.83</v>
      </c>
    </row>
    <row r="72" spans="1:17" x14ac:dyDescent="0.35">
      <c r="A72" s="37"/>
      <c r="B72" s="9" t="s">
        <v>14</v>
      </c>
      <c r="C72" s="36">
        <f t="shared" si="26"/>
        <v>242680694.04151228</v>
      </c>
      <c r="D72" s="36">
        <f t="shared" si="27"/>
        <v>23343359.132080667</v>
      </c>
      <c r="E72" s="18">
        <f t="shared" si="28"/>
        <v>1014224280.2301198</v>
      </c>
      <c r="F72" s="36">
        <f t="shared" si="29"/>
        <v>432694670.54771167</v>
      </c>
      <c r="G72" s="36">
        <f t="shared" si="30"/>
        <v>103739398.7625742</v>
      </c>
      <c r="H72" s="18">
        <f t="shared" si="31"/>
        <v>11707454.454357773</v>
      </c>
      <c r="I72" s="36">
        <f t="shared" si="32"/>
        <v>7404540.6096445667</v>
      </c>
      <c r="J72" s="17"/>
      <c r="K72" s="29">
        <v>1929.42</v>
      </c>
      <c r="L72" s="29">
        <v>156.61000000000001</v>
      </c>
      <c r="M72" s="16">
        <v>10502.79</v>
      </c>
      <c r="N72" s="29">
        <v>1463.81</v>
      </c>
      <c r="O72" s="29">
        <v>132.84</v>
      </c>
      <c r="P72" s="16">
        <v>424.95</v>
      </c>
      <c r="Q72" s="29">
        <v>80.540000000000006</v>
      </c>
    </row>
    <row r="73" spans="1:17" x14ac:dyDescent="0.35">
      <c r="A73" s="24"/>
      <c r="H73" s="16"/>
    </row>
    <row r="74" spans="1:17" x14ac:dyDescent="0.35">
      <c r="A74" s="37" t="s">
        <v>30</v>
      </c>
      <c r="B74" s="9" t="s">
        <v>7</v>
      </c>
      <c r="C74" s="18">
        <f t="shared" ref="C74:I78" si="33">C22*K74</f>
        <v>2294229.2862856607</v>
      </c>
      <c r="D74" s="17">
        <f t="shared" si="33"/>
        <v>24044459.015091058</v>
      </c>
      <c r="E74" s="18">
        <f t="shared" si="33"/>
        <v>0</v>
      </c>
      <c r="F74" s="17">
        <f t="shared" si="33"/>
        <v>162906298.29996884</v>
      </c>
      <c r="G74" s="17">
        <f t="shared" si="33"/>
        <v>23877759.02612254</v>
      </c>
      <c r="H74" s="18">
        <f t="shared" si="33"/>
        <v>3670844.0735039669</v>
      </c>
      <c r="I74" s="17">
        <f t="shared" si="33"/>
        <v>89350149.310921028</v>
      </c>
      <c r="J74" s="17"/>
      <c r="K74" s="16">
        <v>41.49</v>
      </c>
      <c r="L74" s="1">
        <v>88.4</v>
      </c>
      <c r="M74" s="16">
        <v>0</v>
      </c>
      <c r="N74" s="1">
        <v>156.86000000000001</v>
      </c>
      <c r="O74" s="1">
        <v>47.72</v>
      </c>
      <c r="P74" s="16">
        <v>410.68</v>
      </c>
      <c r="Q74" s="1">
        <v>280.56</v>
      </c>
    </row>
    <row r="75" spans="1:17" x14ac:dyDescent="0.35">
      <c r="A75" s="37"/>
      <c r="B75" s="9" t="s">
        <v>10</v>
      </c>
      <c r="C75" s="17">
        <f t="shared" si="33"/>
        <v>11719750.98251947</v>
      </c>
      <c r="D75" s="17">
        <f t="shared" si="33"/>
        <v>60334023.390591942</v>
      </c>
      <c r="E75" s="17">
        <f t="shared" si="33"/>
        <v>27270507.09212444</v>
      </c>
      <c r="F75" s="17">
        <f t="shared" si="33"/>
        <v>22193855.68167948</v>
      </c>
      <c r="G75" s="17">
        <f t="shared" si="33"/>
        <v>74228563.134034723</v>
      </c>
      <c r="H75" s="18">
        <f t="shared" si="33"/>
        <v>1380965.5235960812</v>
      </c>
      <c r="I75" s="17">
        <f t="shared" si="33"/>
        <v>10497273.985711655</v>
      </c>
      <c r="J75" s="17"/>
      <c r="K75" s="1">
        <v>77.58</v>
      </c>
      <c r="L75" s="1">
        <v>171.82</v>
      </c>
      <c r="M75" s="1">
        <v>263.55</v>
      </c>
      <c r="N75" s="1">
        <v>33.590000000000003</v>
      </c>
      <c r="O75" s="1">
        <v>71.52</v>
      </c>
      <c r="P75" s="16">
        <v>56.92</v>
      </c>
      <c r="Q75" s="1">
        <v>48.18</v>
      </c>
    </row>
    <row r="76" spans="1:17" x14ac:dyDescent="0.35">
      <c r="A76" s="37"/>
      <c r="B76" s="9" t="s">
        <v>11</v>
      </c>
      <c r="C76" s="18">
        <f t="shared" si="33"/>
        <v>4598024.2975160414</v>
      </c>
      <c r="D76" s="17">
        <f t="shared" si="33"/>
        <v>5166873.606717458</v>
      </c>
      <c r="E76" s="18">
        <f t="shared" si="33"/>
        <v>1753848.0588739591</v>
      </c>
      <c r="F76" s="17">
        <f t="shared" si="33"/>
        <v>38405257.03641066</v>
      </c>
      <c r="G76" s="17">
        <f t="shared" si="33"/>
        <v>72260742.067610845</v>
      </c>
      <c r="H76" s="18">
        <f t="shared" si="33"/>
        <v>742068.48014421389</v>
      </c>
      <c r="I76" s="17">
        <f t="shared" si="33"/>
        <v>30026481.906333152</v>
      </c>
      <c r="J76" s="17"/>
      <c r="K76" s="16">
        <v>48.53</v>
      </c>
      <c r="L76" s="1">
        <v>21.91</v>
      </c>
      <c r="M76" s="16">
        <v>28.13</v>
      </c>
      <c r="N76" s="1">
        <v>42.99</v>
      </c>
      <c r="O76" s="1">
        <v>65</v>
      </c>
      <c r="P76" s="16">
        <v>32.880000000000003</v>
      </c>
      <c r="Q76" s="1">
        <v>134.51</v>
      </c>
    </row>
    <row r="77" spans="1:17" x14ac:dyDescent="0.35">
      <c r="A77" s="37"/>
      <c r="B77" s="9" t="s">
        <v>57</v>
      </c>
      <c r="C77" s="36">
        <f t="shared" si="33"/>
        <v>35054084.500616536</v>
      </c>
      <c r="D77" s="17">
        <f t="shared" si="33"/>
        <v>38859277.758892216</v>
      </c>
      <c r="E77" s="18">
        <f t="shared" si="33"/>
        <v>29138491.47026642</v>
      </c>
      <c r="F77" s="17">
        <f t="shared" si="33"/>
        <v>228915383.09710491</v>
      </c>
      <c r="G77" s="17">
        <f t="shared" si="33"/>
        <v>659102448.70166492</v>
      </c>
      <c r="H77" s="18">
        <f t="shared" si="33"/>
        <v>261829.22681915993</v>
      </c>
      <c r="I77" s="17">
        <f t="shared" si="33"/>
        <v>456037975.00541228</v>
      </c>
      <c r="J77" s="17"/>
      <c r="K77" s="29">
        <v>223.96</v>
      </c>
      <c r="L77" s="1">
        <v>121.89</v>
      </c>
      <c r="M77" s="16">
        <v>264.66000000000003</v>
      </c>
      <c r="N77" s="1">
        <v>223.49</v>
      </c>
      <c r="O77" s="1">
        <v>532.82000000000005</v>
      </c>
      <c r="P77" s="16">
        <v>12.6</v>
      </c>
      <c r="Q77" s="1">
        <v>1244.8900000000001</v>
      </c>
    </row>
    <row r="78" spans="1:17" x14ac:dyDescent="0.35">
      <c r="A78" s="37"/>
      <c r="B78" s="9" t="s">
        <v>39</v>
      </c>
      <c r="C78" s="36">
        <f t="shared" si="33"/>
        <v>3176551.8618163243</v>
      </c>
      <c r="D78" s="17">
        <f t="shared" si="33"/>
        <v>6631425.985053869</v>
      </c>
      <c r="E78" s="18">
        <f t="shared" si="33"/>
        <v>2868528.6172677167</v>
      </c>
      <c r="F78" s="17">
        <f t="shared" si="33"/>
        <v>25970780.70301751</v>
      </c>
      <c r="G78" s="17">
        <f t="shared" si="33"/>
        <v>39039997.118577152</v>
      </c>
      <c r="H78" s="18">
        <f t="shared" si="33"/>
        <v>675768.76636183192</v>
      </c>
      <c r="I78" s="17">
        <f t="shared" si="33"/>
        <v>20829180.901129786</v>
      </c>
      <c r="K78" s="1">
        <v>23.34</v>
      </c>
      <c r="L78" s="1">
        <v>20.100000000000001</v>
      </c>
      <c r="M78" s="16">
        <v>28.63</v>
      </c>
      <c r="N78" s="1">
        <v>34.85</v>
      </c>
      <c r="O78" s="1">
        <v>35.590000000000003</v>
      </c>
      <c r="P78" s="16">
        <v>32.520000000000003</v>
      </c>
      <c r="Q78" s="1">
        <v>86.99</v>
      </c>
    </row>
    <row r="79" spans="1:17" x14ac:dyDescent="0.35">
      <c r="A79" s="11"/>
    </row>
    <row r="80" spans="1:17" x14ac:dyDescent="0.35">
      <c r="B80" s="9" t="s">
        <v>26</v>
      </c>
    </row>
    <row r="81" spans="2:2" x14ac:dyDescent="0.35">
      <c r="B81" s="2" t="s">
        <v>41</v>
      </c>
    </row>
    <row r="82" spans="2:2" x14ac:dyDescent="0.35">
      <c r="B82" s="1" t="s">
        <v>56</v>
      </c>
    </row>
    <row r="83" spans="2:2" x14ac:dyDescent="0.35">
      <c r="B83" s="25" t="s">
        <v>55</v>
      </c>
    </row>
  </sheetData>
  <mergeCells count="16">
    <mergeCell ref="A32:A42"/>
    <mergeCell ref="K9:Q9"/>
    <mergeCell ref="C9:I9"/>
    <mergeCell ref="C31:I31"/>
    <mergeCell ref="A10:A20"/>
    <mergeCell ref="A28:A30"/>
    <mergeCell ref="A22:A26"/>
    <mergeCell ref="A54:A56"/>
    <mergeCell ref="A74:A78"/>
    <mergeCell ref="K43:Q43"/>
    <mergeCell ref="C43:I43"/>
    <mergeCell ref="A44:A52"/>
    <mergeCell ref="A58:A60"/>
    <mergeCell ref="C61:I61"/>
    <mergeCell ref="K61:Q61"/>
    <mergeCell ref="A62:A72"/>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E3" sqref="E3"/>
    </sheetView>
  </sheetViews>
  <sheetFormatPr defaultColWidth="8.85546875" defaultRowHeight="15" x14ac:dyDescent="0.25"/>
  <cols>
    <col min="1" max="1" width="19.42578125" bestFit="1" customWidth="1"/>
    <col min="2" max="2" width="137.140625" customWidth="1"/>
  </cols>
  <sheetData>
    <row r="1" spans="1:2" ht="16.5" x14ac:dyDescent="0.35">
      <c r="A1" s="34" t="s">
        <v>18</v>
      </c>
      <c r="B1" s="34" t="s">
        <v>19</v>
      </c>
    </row>
    <row r="2" spans="1:2" ht="75" x14ac:dyDescent="0.35">
      <c r="A2" s="31" t="s">
        <v>0</v>
      </c>
      <c r="B2" s="32" t="s">
        <v>17</v>
      </c>
    </row>
    <row r="3" spans="1:2" ht="120" x14ac:dyDescent="0.35">
      <c r="A3" s="33" t="s">
        <v>1</v>
      </c>
      <c r="B3" s="32" t="s">
        <v>23</v>
      </c>
    </row>
    <row r="4" spans="1:2" ht="180" x14ac:dyDescent="0.35">
      <c r="A4" s="33" t="s">
        <v>2</v>
      </c>
      <c r="B4" s="32" t="s">
        <v>25</v>
      </c>
    </row>
    <row r="5" spans="1:2" ht="60" x14ac:dyDescent="0.35">
      <c r="A5" s="33" t="s">
        <v>3</v>
      </c>
      <c r="B5" s="32" t="s">
        <v>21</v>
      </c>
    </row>
    <row r="6" spans="1:2" ht="180" x14ac:dyDescent="0.35">
      <c r="A6" s="33" t="s">
        <v>4</v>
      </c>
      <c r="B6" s="32" t="s">
        <v>20</v>
      </c>
    </row>
    <row r="7" spans="1:2" ht="105" x14ac:dyDescent="0.35">
      <c r="A7" s="33" t="s">
        <v>5</v>
      </c>
      <c r="B7" s="32" t="s">
        <v>24</v>
      </c>
    </row>
    <row r="8" spans="1:2" ht="105" x14ac:dyDescent="0.35">
      <c r="A8" s="33" t="s">
        <v>6</v>
      </c>
      <c r="B8" s="32" t="s">
        <v>22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
  <sheetViews>
    <sheetView workbookViewId="0">
      <selection activeCell="A3" sqref="A3"/>
    </sheetView>
  </sheetViews>
  <sheetFormatPr defaultRowHeight="15" x14ac:dyDescent="0.25"/>
  <cols>
    <col min="1" max="1" width="28.85546875" bestFit="1" customWidth="1"/>
    <col min="4" max="4" width="9.28515625" bestFit="1" customWidth="1"/>
    <col min="5" max="5" width="7.85546875" bestFit="1" customWidth="1"/>
    <col min="9" max="9" width="9.5703125" bestFit="1" customWidth="1"/>
    <col min="10" max="10" width="9" bestFit="1" customWidth="1"/>
    <col min="12" max="12" width="9.7109375" bestFit="1" customWidth="1"/>
    <col min="15" max="15" width="11.42578125" bestFit="1" customWidth="1"/>
    <col min="16" max="16" width="9.7109375" bestFit="1" customWidth="1"/>
    <col min="21" max="21" width="11.7109375" bestFit="1" customWidth="1"/>
    <col min="22" max="22" width="11.5703125" bestFit="1" customWidth="1"/>
    <col min="24" max="24" width="14" bestFit="1" customWidth="1"/>
    <col min="26" max="26" width="13.42578125" bestFit="1" customWidth="1"/>
  </cols>
  <sheetData>
    <row r="1" spans="1:27" ht="16.5" x14ac:dyDescent="0.35">
      <c r="A1" s="35" t="s">
        <v>58</v>
      </c>
      <c r="B1" s="35" t="s">
        <v>59</v>
      </c>
      <c r="C1" s="35" t="s">
        <v>60</v>
      </c>
      <c r="D1" s="35" t="s">
        <v>61</v>
      </c>
      <c r="E1" s="35" t="s">
        <v>62</v>
      </c>
      <c r="F1" s="35"/>
      <c r="G1" s="35"/>
      <c r="H1" s="35"/>
      <c r="I1" s="35"/>
      <c r="J1" s="35"/>
      <c r="K1" s="35"/>
      <c r="L1" s="35"/>
      <c r="M1" s="35"/>
      <c r="N1" s="35"/>
      <c r="O1" s="35"/>
      <c r="P1" s="35"/>
      <c r="Q1" s="35"/>
      <c r="R1" s="35"/>
      <c r="S1" s="35"/>
      <c r="T1" s="35"/>
      <c r="U1" s="35"/>
      <c r="V1" s="35"/>
      <c r="W1" s="35"/>
      <c r="X1" s="35"/>
      <c r="Y1" s="35"/>
      <c r="Z1" s="35"/>
      <c r="AA1" s="35"/>
    </row>
    <row r="2" spans="1:27" ht="16.5" x14ac:dyDescent="0.35">
      <c r="A2" s="35" t="s">
        <v>63</v>
      </c>
      <c r="B2" s="35" t="s">
        <v>64</v>
      </c>
      <c r="C2" s="35" t="s">
        <v>65</v>
      </c>
      <c r="D2" s="35" t="s">
        <v>66</v>
      </c>
      <c r="E2" s="35" t="s">
        <v>67</v>
      </c>
      <c r="F2" s="35" t="s">
        <v>68</v>
      </c>
      <c r="G2" s="35" t="s">
        <v>69</v>
      </c>
      <c r="H2" s="35" t="s">
        <v>70</v>
      </c>
      <c r="I2" s="35" t="s">
        <v>80</v>
      </c>
      <c r="J2" s="35" t="s">
        <v>71</v>
      </c>
      <c r="K2" s="35" t="s">
        <v>72</v>
      </c>
      <c r="L2" s="35" t="s">
        <v>81</v>
      </c>
      <c r="M2" s="35" t="s">
        <v>73</v>
      </c>
      <c r="N2" s="35" t="s">
        <v>74</v>
      </c>
      <c r="O2" s="35" t="s">
        <v>82</v>
      </c>
      <c r="P2" s="35" t="s">
        <v>83</v>
      </c>
      <c r="Q2" s="35" t="s">
        <v>75</v>
      </c>
      <c r="R2" s="35" t="s">
        <v>84</v>
      </c>
      <c r="S2" s="35" t="s">
        <v>76</v>
      </c>
      <c r="T2" s="35" t="s">
        <v>85</v>
      </c>
      <c r="U2" s="35" t="s">
        <v>86</v>
      </c>
      <c r="V2" s="35" t="s">
        <v>77</v>
      </c>
      <c r="W2" s="35" t="s">
        <v>78</v>
      </c>
      <c r="X2" s="35" t="s">
        <v>87</v>
      </c>
      <c r="Y2" s="35" t="s">
        <v>79</v>
      </c>
      <c r="Z2" s="35" t="s">
        <v>89</v>
      </c>
      <c r="AA2" s="3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Descriptives</vt:lpstr>
      <vt:lpstr>FAO Definitions</vt:lpstr>
      <vt:lpstr>TZNPS Cash Crop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 Golenko</dc:creator>
  <cp:lastModifiedBy>Rowena M. Sace</cp:lastModifiedBy>
  <dcterms:created xsi:type="dcterms:W3CDTF">2013-11-28T00:53:57Z</dcterms:created>
  <dcterms:modified xsi:type="dcterms:W3CDTF">2016-08-09T01:53:24Z</dcterms:modified>
</cp:coreProperties>
</file>